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er relazione" sheetId="1" r:id="rId1"/>
  </sheets>
  <definedNames>
    <definedName name="_xlnm.Print_Titles" localSheetId="0">'per relazione'!$1:$1</definedName>
  </definedNames>
  <calcPr fullCalcOnLoad="1"/>
</workbook>
</file>

<file path=xl/sharedStrings.xml><?xml version="1.0" encoding="utf-8"?>
<sst xmlns="http://schemas.openxmlformats.org/spreadsheetml/2006/main" count="207" uniqueCount="204">
  <si>
    <t>ATTIVO</t>
  </si>
  <si>
    <t>2020</t>
  </si>
  <si>
    <t>2021</t>
  </si>
  <si>
    <t>PASSIVO</t>
  </si>
  <si>
    <t xml:space="preserve">    A) IMMOBILIZZAZIONI</t>
  </si>
  <si>
    <t xml:space="preserve">    A) CAPITALE DI DOTAZIONE</t>
  </si>
  <si>
    <t xml:space="preserve">        I) IMMOBILIZZAZIONI IMMATERIALI</t>
  </si>
  <si>
    <t xml:space="preserve">        I) Patrimonio netto</t>
  </si>
  <si>
    <t xml:space="preserve">            Concessioni, licenze, marchi e diritti</t>
  </si>
  <si>
    <t xml:space="preserve">            Patrimonio e riserve</t>
  </si>
  <si>
    <t xml:space="preserve">                Software</t>
  </si>
  <si>
    <t xml:space="preserve">                Capitale di dotazione</t>
  </si>
  <si>
    <t xml:space="preserve">                    Software (valore lordo)</t>
  </si>
  <si>
    <t xml:space="preserve">                    Capitale di dotazione</t>
  </si>
  <si>
    <t xml:space="preserve">                    Fondo ammortamento Software e licenze</t>
  </si>
  <si>
    <t xml:space="preserve">                Riserve</t>
  </si>
  <si>
    <t xml:space="preserve">        II) IMMOBILIZZAZIONI MATERIALI</t>
  </si>
  <si>
    <t xml:space="preserve">                    Riserve di utili</t>
  </si>
  <si>
    <t xml:space="preserve">            Terreni e fabbricati</t>
  </si>
  <si>
    <t xml:space="preserve">            Risultato di esercizio</t>
  </si>
  <si>
    <t xml:space="preserve">                Terreni</t>
  </si>
  <si>
    <t xml:space="preserve">                Utili (Perdite) dell'esercizio</t>
  </si>
  <si>
    <t xml:space="preserve">                    Terreni</t>
  </si>
  <si>
    <t xml:space="preserve">                    Utili (Perdite) dell'esercizio patr.</t>
  </si>
  <si>
    <t xml:space="preserve">                    Fondo ammortamento terreni</t>
  </si>
  <si>
    <t xml:space="preserve">    B) CAPITALE DI TERZI</t>
  </si>
  <si>
    <t xml:space="preserve">                Fabbricati</t>
  </si>
  <si>
    <t xml:space="preserve">        I) FONDO PER RISCHI E ONERI</t>
  </si>
  <si>
    <t xml:space="preserve">                    Fabbricati istituzionali (valore lordo)</t>
  </si>
  <si>
    <t xml:space="preserve">            Fondi per rischi ed oneri</t>
  </si>
  <si>
    <t xml:space="preserve">                    Fondo ammortamento fabbricati istituz.</t>
  </si>
  <si>
    <t xml:space="preserve">                Fondi per rischi ed oneri</t>
  </si>
  <si>
    <t xml:space="preserve">            Impianti e macchinari</t>
  </si>
  <si>
    <t xml:space="preserve">                    Fondo rinnovo contrattuale</t>
  </si>
  <si>
    <t xml:space="preserve">                Impianti e macchinari</t>
  </si>
  <si>
    <t xml:space="preserve">                    Fondo produttività personale</t>
  </si>
  <si>
    <t xml:space="preserve">                    Impianti e macchinari generici</t>
  </si>
  <si>
    <t xml:space="preserve">                    Fondo rischi per controversie legali</t>
  </si>
  <si>
    <t xml:space="preserve">                    F.do amm. impianti e macchinari generici</t>
  </si>
  <si>
    <t xml:space="preserve">                    Fondo rischi diversi</t>
  </si>
  <si>
    <t xml:space="preserve">                    Impianti e macchinari specifici</t>
  </si>
  <si>
    <t xml:space="preserve">                    Fondo svalutazione crediti</t>
  </si>
  <si>
    <t xml:space="preserve">                    Fondo amm. imp. e macchinari specifici</t>
  </si>
  <si>
    <t xml:space="preserve">                    Fondo FOREG</t>
  </si>
  <si>
    <t xml:space="preserve">            Attrezzature diverse</t>
  </si>
  <si>
    <t xml:space="preserve">    II) TRATTAMENTO DI FINE RAPPORTO</t>
  </si>
  <si>
    <t xml:space="preserve">                Attrezzatura sanitaria</t>
  </si>
  <si>
    <t xml:space="preserve">            Trattamento di fine rapporto</t>
  </si>
  <si>
    <t xml:space="preserve">                    Attrezzatura sanitaria</t>
  </si>
  <si>
    <t xml:space="preserve">                Trattamento di fine rapporto</t>
  </si>
  <si>
    <t xml:space="preserve">                    Fondo amm.to attrezzatura sanitaria</t>
  </si>
  <si>
    <t xml:space="preserve">                    Fondo TFR dipendenti lordo</t>
  </si>
  <si>
    <t xml:space="preserve">                Attrezzatura assistenziale</t>
  </si>
  <si>
    <t xml:space="preserve">    III) DEBITI</t>
  </si>
  <si>
    <t xml:space="preserve">                    Attrezzatura assistenziale</t>
  </si>
  <si>
    <t xml:space="preserve">            Acconti e cauzioni</t>
  </si>
  <si>
    <t xml:space="preserve">                    Fondo ammort. attrezzatura assistenziale</t>
  </si>
  <si>
    <t xml:space="preserve">                Acconti</t>
  </si>
  <si>
    <t xml:space="preserve">                Attrezzatura fisioterapica</t>
  </si>
  <si>
    <t xml:space="preserve">                    Clienti conto anticipi</t>
  </si>
  <si>
    <t xml:space="preserve">                    Attrezzatura fisioterapica</t>
  </si>
  <si>
    <t xml:space="preserve">                    Clienti conto rimborsi</t>
  </si>
  <si>
    <t xml:space="preserve">                    Fondo amm. attrezzatura fisioterapica</t>
  </si>
  <si>
    <t xml:space="preserve">                Cauzioni</t>
  </si>
  <si>
    <t xml:space="preserve">                Attrezzatura cucina</t>
  </si>
  <si>
    <t xml:space="preserve">                    Debiti per cauzioni ricevute da Ospiti</t>
  </si>
  <si>
    <t xml:space="preserve">                    Attrezzatura cucina</t>
  </si>
  <si>
    <t xml:space="preserve">                    Debiti per cauzioni ricevute da terzi</t>
  </si>
  <si>
    <t xml:space="preserve">                    Fondo amm. attrezzatura cucina</t>
  </si>
  <si>
    <t xml:space="preserve">                    Depositi cauzionali fornitori</t>
  </si>
  <si>
    <t xml:space="preserve">                Attrezzatura guardaroba-lavanderia</t>
  </si>
  <si>
    <t xml:space="preserve">            Debiti verso fornitori</t>
  </si>
  <si>
    <t xml:space="preserve">                    Attrezzatura guardaroba-lavanderia</t>
  </si>
  <si>
    <t xml:space="preserve">                Debiti verso fornitori</t>
  </si>
  <si>
    <t xml:space="preserve">                    Fondo amm. attr. guardaroba-lavanderia</t>
  </si>
  <si>
    <t xml:space="preserve">                    Fornitori Totalizzati</t>
  </si>
  <si>
    <t xml:space="preserve">                Attrezzatura varia</t>
  </si>
  <si>
    <t xml:space="preserve">            Debiti tributari</t>
  </si>
  <si>
    <t xml:space="preserve">                    Attrezzatura varia</t>
  </si>
  <si>
    <t xml:space="preserve">                Erario conto IVA</t>
  </si>
  <si>
    <t xml:space="preserve">                    Fondo ammortamento attrezzatura varia</t>
  </si>
  <si>
    <t xml:space="preserve">                    Erario conto IVA</t>
  </si>
  <si>
    <t xml:space="preserve">                Attrezzatura tecnica</t>
  </si>
  <si>
    <t xml:space="preserve">                    IVA a credito Split Payment</t>
  </si>
  <si>
    <t xml:space="preserve">                    Attrezzatura tecnica</t>
  </si>
  <si>
    <t xml:space="preserve">                Erario conto imposte</t>
  </si>
  <si>
    <t xml:space="preserve">                    Fondo ammortamento attrezzature tecnica</t>
  </si>
  <si>
    <t xml:space="preserve">                    Erario conto ritenute personale</t>
  </si>
  <si>
    <t xml:space="preserve">            Mobili e macchine</t>
  </si>
  <si>
    <t xml:space="preserve">                    Erario conto ritenute collaboratori</t>
  </si>
  <si>
    <t xml:space="preserve">                Mobili e arredi</t>
  </si>
  <si>
    <t xml:space="preserve">                    Erario conto ritenute lav. autonomi</t>
  </si>
  <si>
    <t xml:space="preserve">                    Mobili e arredi</t>
  </si>
  <si>
    <t xml:space="preserve">                    Erario conto rivalutazione TFR</t>
  </si>
  <si>
    <t xml:space="preserve">                    Fondo amm. mobili e arredi</t>
  </si>
  <si>
    <t xml:space="preserve">                    Erario conto addizionale regionale</t>
  </si>
  <si>
    <t xml:space="preserve">                    Opere d'arte</t>
  </si>
  <si>
    <t xml:space="preserve">                    Erario conto addizionale comunale</t>
  </si>
  <si>
    <t xml:space="preserve">                Mobili e arredi ufficio</t>
  </si>
  <si>
    <t xml:space="preserve">                    Erario conto IRES</t>
  </si>
  <si>
    <t xml:space="preserve">                    Mobili e arredi ufficio</t>
  </si>
  <si>
    <t xml:space="preserve">            Debiti v/Ist. prev. e ass.</t>
  </si>
  <si>
    <t xml:space="preserve">                    Fondo amm. mobili e arredi ufficio</t>
  </si>
  <si>
    <t xml:space="preserve">                Debiti v/Ist. prev. e ass.</t>
  </si>
  <si>
    <t xml:space="preserve">                Macchine ordinarie d'ufficio</t>
  </si>
  <si>
    <t xml:space="preserve">                    Debiti verso INPS</t>
  </si>
  <si>
    <t xml:space="preserve">                    Macchine ordinarie d'ufficio</t>
  </si>
  <si>
    <t xml:space="preserve">                    Debiti verso INAIL</t>
  </si>
  <si>
    <t xml:space="preserve">                    Fondo amm. macchine ordinarie d'ufficio</t>
  </si>
  <si>
    <t xml:space="preserve">                    Debiti verso INPDAP - contr. solidarietà</t>
  </si>
  <si>
    <t xml:space="preserve">                Macchine elettroniche d'ufficio</t>
  </si>
  <si>
    <t xml:space="preserve">                    Debiti verso Laborfonds</t>
  </si>
  <si>
    <t xml:space="preserve">                    Macchine elettroniche d'ufficio</t>
  </si>
  <si>
    <t xml:space="preserve">                    Debiti verso enti previdenziali</t>
  </si>
  <si>
    <t xml:space="preserve">                    Fondo amm. macchine elettr. d'ufficio</t>
  </si>
  <si>
    <t xml:space="preserve">                    Debiti verso Sanifonds</t>
  </si>
  <si>
    <t xml:space="preserve">            Altri beni materiali</t>
  </si>
  <si>
    <t xml:space="preserve">                    Debiti verso INPDAP</t>
  </si>
  <si>
    <t xml:space="preserve">                Biancheria</t>
  </si>
  <si>
    <t xml:space="preserve">            Altri debiti</t>
  </si>
  <si>
    <t xml:space="preserve">                    Biancheria</t>
  </si>
  <si>
    <t xml:space="preserve">                Debiti verso personale</t>
  </si>
  <si>
    <t xml:space="preserve">                    Fondo ammortamento biancheria</t>
  </si>
  <si>
    <t xml:space="preserve">                    Personale conto retribuzioni</t>
  </si>
  <si>
    <t xml:space="preserve">                Automezzi</t>
  </si>
  <si>
    <t xml:space="preserve">                    Personale conto indennità e straordinari</t>
  </si>
  <si>
    <t xml:space="preserve">                    Automezzi e veicoli da trasporto</t>
  </si>
  <si>
    <t xml:space="preserve">                    Personale conto rimborsi spese</t>
  </si>
  <si>
    <t xml:space="preserve">                    F.do amm. automezzi veicoli da trasporto</t>
  </si>
  <si>
    <t xml:space="preserve">                Debiti diversi</t>
  </si>
  <si>
    <t xml:space="preserve">                Altri beni materiali</t>
  </si>
  <si>
    <t xml:space="preserve">                    Debiti diversi</t>
  </si>
  <si>
    <t xml:space="preserve">                    Altri beni materiali</t>
  </si>
  <si>
    <t xml:space="preserve">                    Fornitori conto fatture da ricevere</t>
  </si>
  <si>
    <t xml:space="preserve">                    Fondo amm. altri beni materiali</t>
  </si>
  <si>
    <t xml:space="preserve">                    Note di accredito da emettere</t>
  </si>
  <si>
    <t xml:space="preserve">            Immobilizzazioni in corso e acconti</t>
  </si>
  <si>
    <t xml:space="preserve">                    Anticipi su contributi PAT</t>
  </si>
  <si>
    <t xml:space="preserve">                Immoblizzazioni in corso e acconti</t>
  </si>
  <si>
    <t xml:space="preserve">    C) RATEI E RISCONTI PASSIVI</t>
  </si>
  <si>
    <t xml:space="preserve">                    Fabbricati in costruzione</t>
  </si>
  <si>
    <t xml:space="preserve">        Ratei e risconti passivi</t>
  </si>
  <si>
    <t xml:space="preserve">        III) IMMOBILIZZAZIONI FINANZIARIE</t>
  </si>
  <si>
    <t xml:space="preserve">            Ratei e risconti passivi</t>
  </si>
  <si>
    <t xml:space="preserve">            Partecipazioni</t>
  </si>
  <si>
    <t xml:space="preserve">                Ratei passivi</t>
  </si>
  <si>
    <t xml:space="preserve">                Partecipazioni</t>
  </si>
  <si>
    <t xml:space="preserve">                    Ratei passivi</t>
  </si>
  <si>
    <t xml:space="preserve">                    Quote partecipazione U.P.I.P.A.</t>
  </si>
  <si>
    <t xml:space="preserve">                    Ratei passivi ferie</t>
  </si>
  <si>
    <t xml:space="preserve">                    Quote partecipazione Trentino Riscossioni</t>
  </si>
  <si>
    <t xml:space="preserve">                Risconti passivi</t>
  </si>
  <si>
    <t xml:space="preserve">                    Quote partecipazione Stet</t>
  </si>
  <si>
    <t xml:space="preserve">                    Risconti passivi</t>
  </si>
  <si>
    <t xml:space="preserve">                Crediti immobilizzati</t>
  </si>
  <si>
    <t xml:space="preserve">                    Crediti v/inpdap - TFR</t>
  </si>
  <si>
    <t xml:space="preserve">    B) ATTIVO CIRCOLANTE</t>
  </si>
  <si>
    <t xml:space="preserve">        I) RIMANENZE</t>
  </si>
  <si>
    <t xml:space="preserve">            Materie prime, sussidiarie e di consumo</t>
  </si>
  <si>
    <t xml:space="preserve">                Materie prime</t>
  </si>
  <si>
    <t xml:space="preserve">                    Scorte chincaglieria da cucina</t>
  </si>
  <si>
    <t xml:space="preserve">                    Scorte detersivi e articoli pulizie</t>
  </si>
  <si>
    <t xml:space="preserve">                    Scorte generi alimentari</t>
  </si>
  <si>
    <t xml:space="preserve">                    Scorte farmaci e materiale sanitario</t>
  </si>
  <si>
    <t xml:space="preserve">                    Scorte presidi per incontinenti</t>
  </si>
  <si>
    <t xml:space="preserve">                    Scorte prodotti igiene personale</t>
  </si>
  <si>
    <t xml:space="preserve">                    Scorte materiali di consumo</t>
  </si>
  <si>
    <t xml:space="preserve">                    Scorte DPI</t>
  </si>
  <si>
    <t xml:space="preserve">        II) CREDITI</t>
  </si>
  <si>
    <t xml:space="preserve">            Crediti verso clienti</t>
  </si>
  <si>
    <t xml:space="preserve">                Crediti verso clienti</t>
  </si>
  <si>
    <t xml:space="preserve">                    Clienti Totalizzati</t>
  </si>
  <si>
    <t xml:space="preserve">                Altri crediti gestionali</t>
  </si>
  <si>
    <t xml:space="preserve">                    Clienti c/fatture da emettere</t>
  </si>
  <si>
    <t xml:space="preserve">                    Crediti v/PAT per rimborsi</t>
  </si>
  <si>
    <t xml:space="preserve">                Crediti verso Enti</t>
  </si>
  <si>
    <t xml:space="preserve">                    Crediti v/Comuni</t>
  </si>
  <si>
    <t xml:space="preserve">            Crediti diversi</t>
  </si>
  <si>
    <t xml:space="preserve">                Crediti diversi</t>
  </si>
  <si>
    <t xml:space="preserve">                    Crediti v/PAT per contributi</t>
  </si>
  <si>
    <t xml:space="preserve">                    Note di accredito da ricevere</t>
  </si>
  <si>
    <t xml:space="preserve">                    Crediti diversi</t>
  </si>
  <si>
    <t xml:space="preserve">            Crediti verso Istit. previd. e assistenz</t>
  </si>
  <si>
    <t xml:space="preserve">                Crediti verso Istit. previd. e assistenz</t>
  </si>
  <si>
    <t xml:space="preserve">                    Crediti v/INAIL</t>
  </si>
  <si>
    <t xml:space="preserve">                    Crediti v/inpdap anticipi - TFR</t>
  </si>
  <si>
    <t xml:space="preserve">            Crediti tributari</t>
  </si>
  <si>
    <t xml:space="preserve">                Crediti v/erario</t>
  </si>
  <si>
    <t xml:space="preserve">                    Altri crediti v/erario</t>
  </si>
  <si>
    <t xml:space="preserve">        IV) DISPONIBILITA' LIQUIDE</t>
  </si>
  <si>
    <t xml:space="preserve">            Depositi bancari e postali</t>
  </si>
  <si>
    <t xml:space="preserve">                Depositi bancari e postali</t>
  </si>
  <si>
    <t xml:space="preserve">                    Banca</t>
  </si>
  <si>
    <t xml:space="preserve">                Denaro e valori in cassa</t>
  </si>
  <si>
    <t xml:space="preserve">                    Cassa economato</t>
  </si>
  <si>
    <t xml:space="preserve">    C) RATEI E RISCONTI ATTIVI</t>
  </si>
  <si>
    <t xml:space="preserve">        I) Ratei e risconti attivi</t>
  </si>
  <si>
    <t xml:space="preserve">            Ratei e risconti attivi</t>
  </si>
  <si>
    <t xml:space="preserve">                Ratei attivi</t>
  </si>
  <si>
    <t xml:space="preserve">                    Ratei attivi</t>
  </si>
  <si>
    <t xml:space="preserve">                Risconti attivi</t>
  </si>
  <si>
    <t xml:space="preserve">                    Risconti attivi</t>
  </si>
  <si>
    <t>TOTALE ATTIVO</t>
  </si>
  <si>
    <t>TOTALE PASSIVO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</si>
</sst>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37" fillId="34" borderId="10" xfId="0" applyNumberFormat="1" applyFont="1" applyFill="1" applyBorder="1" applyAlignment="1">
      <alignment vertical="center"/>
    </xf>
    <xf numFmtId="164" fontId="37" fillId="34" borderId="10" xfId="0" applyNumberFormat="1" applyFont="1" applyFill="1" applyBorder="1" applyAlignment="1">
      <alignment vertical="center"/>
    </xf>
    <xf numFmtId="49" fontId="37" fillId="35" borderId="10" xfId="0" applyNumberFormat="1" applyFont="1" applyFill="1" applyBorder="1" applyAlignment="1">
      <alignment vertical="center"/>
    </xf>
    <xf numFmtId="164" fontId="37" fillId="35" borderId="10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49" fontId="39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9" fontId="38" fillId="0" borderId="10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257"/>
  <sheetViews>
    <sheetView tabSelected="1" zoomScalePageLayoutView="0" workbookViewId="0" topLeftCell="A1">
      <selection activeCell="D118" sqref="D118"/>
    </sheetView>
  </sheetViews>
  <sheetFormatPr defaultColWidth="9.140625" defaultRowHeight="15"/>
  <cols>
    <col min="1" max="1" width="53.57421875" style="22" bestFit="1" customWidth="1"/>
    <col min="2" max="3" width="18.7109375" style="23" customWidth="1"/>
    <col min="4" max="4" width="53.57421875" style="24" customWidth="1"/>
    <col min="5" max="6" width="18.7109375" style="24" customWidth="1"/>
    <col min="7" max="16384" width="9.140625" style="21" customWidth="1"/>
  </cols>
  <sheetData>
    <row r="1" spans="1:6" s="2" customFormat="1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2</v>
      </c>
    </row>
    <row r="2" spans="1:6" s="2" customFormat="1" ht="16.5" customHeight="1">
      <c r="A2" s="3" t="s">
        <v>4</v>
      </c>
      <c r="B2" s="4">
        <f>B3+B8+B71</f>
        <v>46907476.22</v>
      </c>
      <c r="C2" s="4">
        <f>C3+C8+C71</f>
        <v>46699908.300000004</v>
      </c>
      <c r="D2" s="3" t="s">
        <v>5</v>
      </c>
      <c r="E2" s="4">
        <f>E3</f>
        <v>35773325.47</v>
      </c>
      <c r="F2" s="4">
        <f>F3</f>
        <v>35773325.47</v>
      </c>
    </row>
    <row r="3" spans="1:6" s="7" customFormat="1" ht="16.5" customHeight="1">
      <c r="A3" s="5" t="s">
        <v>6</v>
      </c>
      <c r="B3" s="6">
        <f>B4</f>
        <v>19600.180000000008</v>
      </c>
      <c r="C3" s="6">
        <f>C4</f>
        <v>16106.969999999987</v>
      </c>
      <c r="D3" s="5" t="s">
        <v>7</v>
      </c>
      <c r="E3" s="6">
        <f>E4+E9</f>
        <v>35773325.47</v>
      </c>
      <c r="F3" s="6">
        <f>F4+F9</f>
        <v>35773325.47</v>
      </c>
    </row>
    <row r="4" spans="1:6" s="7" customFormat="1" ht="16.5" customHeight="1">
      <c r="A4" s="8" t="s">
        <v>8</v>
      </c>
      <c r="B4" s="9">
        <f>B5</f>
        <v>19600.180000000008</v>
      </c>
      <c r="C4" s="9">
        <f>C5</f>
        <v>16106.969999999987</v>
      </c>
      <c r="D4" s="8" t="s">
        <v>9</v>
      </c>
      <c r="E4" s="9">
        <f>E5+E7</f>
        <v>36041293.4</v>
      </c>
      <c r="F4" s="9">
        <f>F5+F7</f>
        <v>35773325.47</v>
      </c>
    </row>
    <row r="5" spans="1:6" s="12" customFormat="1" ht="16.5" customHeight="1">
      <c r="A5" s="10" t="s">
        <v>10</v>
      </c>
      <c r="B5" s="11">
        <f>SUM(B6:B7)</f>
        <v>19600.180000000008</v>
      </c>
      <c r="C5" s="11">
        <f>SUM(C6:C7)</f>
        <v>16106.969999999987</v>
      </c>
      <c r="D5" s="10" t="s">
        <v>11</v>
      </c>
      <c r="E5" s="11">
        <f>E6</f>
        <v>35297774.6</v>
      </c>
      <c r="F5" s="11">
        <f>F6</f>
        <v>35297774.6</v>
      </c>
    </row>
    <row r="6" spans="1:6" s="2" customFormat="1" ht="16.5" customHeight="1">
      <c r="A6" s="13" t="s">
        <v>12</v>
      </c>
      <c r="B6" s="14">
        <v>101316.38</v>
      </c>
      <c r="C6" s="14">
        <v>104484.29</v>
      </c>
      <c r="D6" s="13" t="s">
        <v>13</v>
      </c>
      <c r="E6" s="14">
        <v>35297774.6</v>
      </c>
      <c r="F6" s="14">
        <f>E6</f>
        <v>35297774.6</v>
      </c>
    </row>
    <row r="7" spans="1:6" s="2" customFormat="1" ht="16.5" customHeight="1">
      <c r="A7" s="13" t="s">
        <v>14</v>
      </c>
      <c r="B7" s="14">
        <v>-81716.2</v>
      </c>
      <c r="C7" s="14">
        <v>-88377.32</v>
      </c>
      <c r="D7" s="10" t="s">
        <v>15</v>
      </c>
      <c r="E7" s="11">
        <f>SUM(E8:E8)</f>
        <v>743518.8</v>
      </c>
      <c r="F7" s="11">
        <f>SUM(F8:F8)</f>
        <v>475550.87</v>
      </c>
    </row>
    <row r="8" spans="1:6" s="7" customFormat="1" ht="16.5" customHeight="1">
      <c r="A8" s="5" t="s">
        <v>16</v>
      </c>
      <c r="B8" s="6">
        <f>B9+B16+B22+B44+B58+B68</f>
        <v>42668304.49</v>
      </c>
      <c r="C8" s="6">
        <f>C9+C16+C22+C44+C58+C68</f>
        <v>42367569.550000004</v>
      </c>
      <c r="D8" s="13" t="s">
        <v>17</v>
      </c>
      <c r="E8" s="14">
        <v>743518.8</v>
      </c>
      <c r="F8" s="14">
        <v>475550.87</v>
      </c>
    </row>
    <row r="9" spans="1:6" s="7" customFormat="1" ht="16.5" customHeight="1">
      <c r="A9" s="8" t="s">
        <v>18</v>
      </c>
      <c r="B9" s="9">
        <f>B10+B13</f>
        <v>41239523.15</v>
      </c>
      <c r="C9" s="9">
        <f>C10+C13</f>
        <v>41008983.300000004</v>
      </c>
      <c r="D9" s="8" t="s">
        <v>19</v>
      </c>
      <c r="E9" s="9">
        <f>E10</f>
        <v>-267967.93</v>
      </c>
      <c r="F9" s="9">
        <f>F10</f>
        <v>0</v>
      </c>
    </row>
    <row r="10" spans="1:6" s="12" customFormat="1" ht="16.5" customHeight="1">
      <c r="A10" s="10" t="s">
        <v>20</v>
      </c>
      <c r="B10" s="11">
        <f>SUM(B11:B12)</f>
        <v>141816.79</v>
      </c>
      <c r="C10" s="11">
        <f>SUM(C11:C12)</f>
        <v>141816.79</v>
      </c>
      <c r="D10" s="10" t="s">
        <v>21</v>
      </c>
      <c r="E10" s="11">
        <f>E11</f>
        <v>-267967.93</v>
      </c>
      <c r="F10" s="11">
        <f>F11</f>
        <v>0</v>
      </c>
    </row>
    <row r="11" spans="1:6" s="2" customFormat="1" ht="16.5" customHeight="1">
      <c r="A11" s="13" t="s">
        <v>22</v>
      </c>
      <c r="B11" s="14">
        <v>141816.79</v>
      </c>
      <c r="C11" s="14">
        <v>141816.79</v>
      </c>
      <c r="D11" s="13" t="s">
        <v>23</v>
      </c>
      <c r="E11" s="14">
        <v>-267967.93</v>
      </c>
      <c r="F11" s="14">
        <v>0</v>
      </c>
    </row>
    <row r="12" spans="1:6" s="2" customFormat="1" ht="16.5" customHeight="1">
      <c r="A12" s="13" t="s">
        <v>24</v>
      </c>
      <c r="B12" s="14">
        <v>0</v>
      </c>
      <c r="C12" s="14">
        <v>0</v>
      </c>
      <c r="D12" s="3" t="s">
        <v>25</v>
      </c>
      <c r="E12" s="4">
        <f>E13+E22+E26</f>
        <v>9211896.280000001</v>
      </c>
      <c r="F12" s="4">
        <f>F13+F22+F26</f>
        <v>9134603.46</v>
      </c>
    </row>
    <row r="13" spans="1:6" s="12" customFormat="1" ht="16.5" customHeight="1">
      <c r="A13" s="10" t="s">
        <v>26</v>
      </c>
      <c r="B13" s="11">
        <f>SUM(B14:B15)</f>
        <v>41097706.36</v>
      </c>
      <c r="C13" s="11">
        <f>SUM(C14:C15)</f>
        <v>40867166.510000005</v>
      </c>
      <c r="D13" s="5" t="s">
        <v>27</v>
      </c>
      <c r="E13" s="6">
        <f>E14</f>
        <v>909579.46</v>
      </c>
      <c r="F13" s="6">
        <f>F14</f>
        <v>921271.46</v>
      </c>
    </row>
    <row r="14" spans="1:6" s="2" customFormat="1" ht="16.5" customHeight="1">
      <c r="A14" s="13" t="s">
        <v>28</v>
      </c>
      <c r="B14" s="14">
        <v>42943040.06</v>
      </c>
      <c r="C14" s="14">
        <f>B14</f>
        <v>42943040.06</v>
      </c>
      <c r="D14" s="8" t="s">
        <v>29</v>
      </c>
      <c r="E14" s="9">
        <f>E15</f>
        <v>909579.46</v>
      </c>
      <c r="F14" s="9">
        <f>F15</f>
        <v>921271.46</v>
      </c>
    </row>
    <row r="15" spans="1:6" s="2" customFormat="1" ht="16.5" customHeight="1">
      <c r="A15" s="13" t="s">
        <v>30</v>
      </c>
      <c r="B15" s="14">
        <v>-1845333.7</v>
      </c>
      <c r="C15" s="14">
        <v>-2075873.55</v>
      </c>
      <c r="D15" s="10" t="s">
        <v>31</v>
      </c>
      <c r="E15" s="11">
        <f>SUM(E16:E21)</f>
        <v>909579.46</v>
      </c>
      <c r="F15" s="11">
        <f>SUM(F16:F21)</f>
        <v>921271.46</v>
      </c>
    </row>
    <row r="16" spans="1:6" s="7" customFormat="1" ht="16.5" customHeight="1">
      <c r="A16" s="8" t="s">
        <v>32</v>
      </c>
      <c r="B16" s="9">
        <f>B17</f>
        <v>374672.24</v>
      </c>
      <c r="C16" s="9">
        <f>C17</f>
        <v>305347.0900000001</v>
      </c>
      <c r="D16" s="13" t="s">
        <v>33</v>
      </c>
      <c r="E16" s="14">
        <v>43672.23</v>
      </c>
      <c r="F16" s="14">
        <v>85013.15</v>
      </c>
    </row>
    <row r="17" spans="1:6" s="12" customFormat="1" ht="16.5" customHeight="1">
      <c r="A17" s="10" t="s">
        <v>34</v>
      </c>
      <c r="B17" s="11">
        <f>SUM(B18:B21)</f>
        <v>374672.24</v>
      </c>
      <c r="C17" s="11">
        <f>SUM(C18:C21)</f>
        <v>305347.0900000001</v>
      </c>
      <c r="D17" s="13" t="s">
        <v>35</v>
      </c>
      <c r="E17" s="14">
        <v>25061.48</v>
      </c>
      <c r="F17" s="14">
        <v>0</v>
      </c>
    </row>
    <row r="18" spans="1:6" s="2" customFormat="1" ht="16.5" customHeight="1">
      <c r="A18" s="13" t="s">
        <v>36</v>
      </c>
      <c r="B18" s="14">
        <v>407788.49</v>
      </c>
      <c r="C18" s="14">
        <v>430318.69</v>
      </c>
      <c r="D18" s="13" t="s">
        <v>37</v>
      </c>
      <c r="E18" s="14">
        <v>27000</v>
      </c>
      <c r="F18" s="14">
        <v>23000</v>
      </c>
    </row>
    <row r="19" spans="1:6" s="2" customFormat="1" ht="16.5" customHeight="1">
      <c r="A19" s="13" t="s">
        <v>38</v>
      </c>
      <c r="B19" s="14">
        <v>-229605.28</v>
      </c>
      <c r="C19" s="14">
        <v>-256186.75</v>
      </c>
      <c r="D19" s="13" t="s">
        <v>39</v>
      </c>
      <c r="E19" s="14">
        <v>502973.75</v>
      </c>
      <c r="F19" s="14">
        <v>514836.16</v>
      </c>
    </row>
    <row r="20" spans="1:6" s="2" customFormat="1" ht="16.5" customHeight="1">
      <c r="A20" s="13" t="s">
        <v>40</v>
      </c>
      <c r="B20" s="14">
        <v>747652.41</v>
      </c>
      <c r="C20" s="14">
        <v>747652.41</v>
      </c>
      <c r="D20" s="13" t="s">
        <v>41</v>
      </c>
      <c r="E20" s="14">
        <v>37245.41</v>
      </c>
      <c r="F20" s="14">
        <v>37245.41</v>
      </c>
    </row>
    <row r="21" spans="1:6" s="2" customFormat="1" ht="16.5" customHeight="1">
      <c r="A21" s="13" t="s">
        <v>42</v>
      </c>
      <c r="B21" s="14">
        <v>-551163.38</v>
      </c>
      <c r="C21" s="14">
        <v>-616437.26</v>
      </c>
      <c r="D21" s="13" t="s">
        <v>43</v>
      </c>
      <c r="E21" s="14">
        <v>273626.59</v>
      </c>
      <c r="F21" s="14">
        <v>261176.74</v>
      </c>
    </row>
    <row r="22" spans="1:6" s="7" customFormat="1" ht="16.5" customHeight="1">
      <c r="A22" s="8" t="s">
        <v>44</v>
      </c>
      <c r="B22" s="9">
        <f>B23+B26+B29+B32+B35+B38+B41</f>
        <v>214220.83000000002</v>
      </c>
      <c r="C22" s="9">
        <f>C23+C26+C29+C32+C35+C38+C41</f>
        <v>184612.3699999999</v>
      </c>
      <c r="D22" s="5" t="s">
        <v>45</v>
      </c>
      <c r="E22" s="6">
        <f aca="true" t="shared" si="0" ref="E22:F24">E23</f>
        <v>5534755.29</v>
      </c>
      <c r="F22" s="6">
        <f t="shared" si="0"/>
        <v>5810545.57</v>
      </c>
    </row>
    <row r="23" spans="1:6" s="12" customFormat="1" ht="16.5" customHeight="1">
      <c r="A23" s="10" t="s">
        <v>46</v>
      </c>
      <c r="B23" s="11">
        <f>SUM(B24:B25)</f>
        <v>60661.090000000026</v>
      </c>
      <c r="C23" s="11">
        <f>SUM(C24:C25)</f>
        <v>48610.82000000001</v>
      </c>
      <c r="D23" s="8" t="s">
        <v>47</v>
      </c>
      <c r="E23" s="9">
        <f t="shared" si="0"/>
        <v>5534755.29</v>
      </c>
      <c r="F23" s="9">
        <f t="shared" si="0"/>
        <v>5810545.57</v>
      </c>
    </row>
    <row r="24" spans="1:6" s="2" customFormat="1" ht="16.5" customHeight="1">
      <c r="A24" s="13" t="s">
        <v>48</v>
      </c>
      <c r="B24" s="14">
        <v>401776.02</v>
      </c>
      <c r="C24" s="14">
        <v>403901.26</v>
      </c>
      <c r="D24" s="10" t="s">
        <v>49</v>
      </c>
      <c r="E24" s="11">
        <f t="shared" si="0"/>
        <v>5534755.29</v>
      </c>
      <c r="F24" s="11">
        <f t="shared" si="0"/>
        <v>5810545.57</v>
      </c>
    </row>
    <row r="25" spans="1:6" s="2" customFormat="1" ht="16.5" customHeight="1">
      <c r="A25" s="13" t="s">
        <v>50</v>
      </c>
      <c r="B25" s="14">
        <v>-341114.93</v>
      </c>
      <c r="C25" s="14">
        <v>-355290.44</v>
      </c>
      <c r="D25" s="13" t="s">
        <v>51</v>
      </c>
      <c r="E25" s="14">
        <v>5534755.29</v>
      </c>
      <c r="F25" s="14">
        <v>5810545.57</v>
      </c>
    </row>
    <row r="26" spans="1:6" s="12" customFormat="1" ht="16.5" customHeight="1">
      <c r="A26" s="10" t="s">
        <v>52</v>
      </c>
      <c r="B26" s="11">
        <f>B27+B28</f>
        <v>61045.45999999996</v>
      </c>
      <c r="C26" s="11">
        <f>C27+C28</f>
        <v>56428.39999999991</v>
      </c>
      <c r="D26" s="5" t="s">
        <v>53</v>
      </c>
      <c r="E26" s="6">
        <f>E27+E35+E38+E50+E59</f>
        <v>2767561.5300000003</v>
      </c>
      <c r="F26" s="6">
        <f>F27+F35+F38+F50+F59</f>
        <v>2402786.43</v>
      </c>
    </row>
    <row r="27" spans="1:6" s="2" customFormat="1" ht="16.5" customHeight="1">
      <c r="A27" s="13" t="s">
        <v>54</v>
      </c>
      <c r="B27" s="14">
        <v>887496.87</v>
      </c>
      <c r="C27" s="14">
        <v>894830.19</v>
      </c>
      <c r="D27" s="8" t="s">
        <v>55</v>
      </c>
      <c r="E27" s="9">
        <f>E28+E31</f>
        <v>247937.44</v>
      </c>
      <c r="F27" s="9">
        <f>F28+F31</f>
        <v>316957.52</v>
      </c>
    </row>
    <row r="28" spans="1:6" s="2" customFormat="1" ht="16.5" customHeight="1">
      <c r="A28" s="13" t="s">
        <v>56</v>
      </c>
      <c r="B28" s="14">
        <v>-826451.41</v>
      </c>
      <c r="C28" s="14">
        <v>-838401.79</v>
      </c>
      <c r="D28" s="10" t="s">
        <v>57</v>
      </c>
      <c r="E28" s="11">
        <f>SUM(E29:E30)</f>
        <v>17202.93</v>
      </c>
      <c r="F28" s="11">
        <f>SUM(F29:F30)</f>
        <v>21285.25</v>
      </c>
    </row>
    <row r="29" spans="1:6" s="12" customFormat="1" ht="16.5" customHeight="1">
      <c r="A29" s="10" t="s">
        <v>58</v>
      </c>
      <c r="B29" s="11">
        <f>SUM(B30:B31)</f>
        <v>23727.139999999985</v>
      </c>
      <c r="C29" s="11">
        <f>SUM(C30:C31)</f>
        <v>21259.01999999999</v>
      </c>
      <c r="D29" s="13" t="s">
        <v>59</v>
      </c>
      <c r="E29" s="14">
        <v>-1401.19</v>
      </c>
      <c r="F29" s="14">
        <v>2681.13</v>
      </c>
    </row>
    <row r="30" spans="1:6" s="2" customFormat="1" ht="16.5" customHeight="1">
      <c r="A30" s="13" t="s">
        <v>60</v>
      </c>
      <c r="B30" s="14">
        <v>152686.83</v>
      </c>
      <c r="C30" s="14">
        <v>156457.15</v>
      </c>
      <c r="D30" s="13" t="s">
        <v>61</v>
      </c>
      <c r="E30" s="14">
        <v>18604.12</v>
      </c>
      <c r="F30" s="14">
        <v>18604.12</v>
      </c>
    </row>
    <row r="31" spans="1:6" s="2" customFormat="1" ht="16.5" customHeight="1">
      <c r="A31" s="13" t="s">
        <v>62</v>
      </c>
      <c r="B31" s="14">
        <v>-128959.69</v>
      </c>
      <c r="C31" s="14">
        <v>-135198.13</v>
      </c>
      <c r="D31" s="10" t="s">
        <v>63</v>
      </c>
      <c r="E31" s="11">
        <f>SUM(E32:E34)</f>
        <v>230734.51</v>
      </c>
      <c r="F31" s="11">
        <f>SUM(F32:F34)</f>
        <v>295672.27</v>
      </c>
    </row>
    <row r="32" spans="1:6" s="12" customFormat="1" ht="16.5" customHeight="1">
      <c r="A32" s="10" t="s">
        <v>64</v>
      </c>
      <c r="B32" s="11">
        <f>SUM(B33:B34)</f>
        <v>42524.79000000004</v>
      </c>
      <c r="C32" s="11">
        <f>SUM(C33:C34)</f>
        <v>34645.09999999998</v>
      </c>
      <c r="D32" s="13" t="s">
        <v>65</v>
      </c>
      <c r="E32" s="14">
        <v>218550.01</v>
      </c>
      <c r="F32" s="14">
        <v>281050.01</v>
      </c>
    </row>
    <row r="33" spans="1:6" s="2" customFormat="1" ht="16.5" customHeight="1">
      <c r="A33" s="13" t="s">
        <v>66</v>
      </c>
      <c r="B33" s="14">
        <v>591911.13</v>
      </c>
      <c r="C33" s="14">
        <v>595058.73</v>
      </c>
      <c r="D33" s="13" t="s">
        <v>67</v>
      </c>
      <c r="E33" s="14">
        <v>980</v>
      </c>
      <c r="F33" s="14">
        <v>980</v>
      </c>
    </row>
    <row r="34" spans="1:6" s="2" customFormat="1" ht="16.5" customHeight="1">
      <c r="A34" s="13" t="s">
        <v>68</v>
      </c>
      <c r="B34" s="14">
        <v>-549386.34</v>
      </c>
      <c r="C34" s="14">
        <v>-560413.63</v>
      </c>
      <c r="D34" s="13" t="s">
        <v>69</v>
      </c>
      <c r="E34" s="14">
        <v>11204.5</v>
      </c>
      <c r="F34" s="14">
        <v>13642.26</v>
      </c>
    </row>
    <row r="35" spans="1:6" s="12" customFormat="1" ht="16.5" customHeight="1">
      <c r="A35" s="10" t="s">
        <v>70</v>
      </c>
      <c r="B35" s="11">
        <f>SUM(B36:B37)</f>
        <v>21825.29999999999</v>
      </c>
      <c r="C35" s="11">
        <f>SUM(C36:C37)</f>
        <v>19041.01000000001</v>
      </c>
      <c r="D35" s="8" t="s">
        <v>71</v>
      </c>
      <c r="E35" s="9">
        <f>E36</f>
        <v>886776.08</v>
      </c>
      <c r="F35" s="9">
        <f>F36</f>
        <v>323755.59</v>
      </c>
    </row>
    <row r="36" spans="1:6" s="2" customFormat="1" ht="16.5" customHeight="1">
      <c r="A36" s="13" t="s">
        <v>72</v>
      </c>
      <c r="B36" s="14">
        <v>186979.25</v>
      </c>
      <c r="C36" s="14">
        <v>189236.25</v>
      </c>
      <c r="D36" s="10" t="s">
        <v>73</v>
      </c>
      <c r="E36" s="11">
        <f>E37</f>
        <v>886776.08</v>
      </c>
      <c r="F36" s="11">
        <f>F37</f>
        <v>323755.59</v>
      </c>
    </row>
    <row r="37" spans="1:6" s="2" customFormat="1" ht="16.5" customHeight="1">
      <c r="A37" s="13" t="s">
        <v>74</v>
      </c>
      <c r="B37" s="14">
        <v>-165153.95</v>
      </c>
      <c r="C37" s="14">
        <v>-170195.24</v>
      </c>
      <c r="D37" s="13" t="s">
        <v>75</v>
      </c>
      <c r="E37" s="14">
        <v>886776.08</v>
      </c>
      <c r="F37" s="14">
        <v>323755.59</v>
      </c>
    </row>
    <row r="38" spans="1:6" s="12" customFormat="1" ht="16.5" customHeight="1">
      <c r="A38" s="10" t="s">
        <v>76</v>
      </c>
      <c r="B38" s="11">
        <f>SUM(B39:B40)</f>
        <v>4034.320000000007</v>
      </c>
      <c r="C38" s="11">
        <f>SUM(C39:C40)</f>
        <v>4055.3800000000047</v>
      </c>
      <c r="D38" s="8" t="s">
        <v>77</v>
      </c>
      <c r="E38" s="9">
        <f>E39+E42</f>
        <v>191319.71000000002</v>
      </c>
      <c r="F38" s="9">
        <f>F39+F42</f>
        <v>167045.24</v>
      </c>
    </row>
    <row r="39" spans="1:6" s="2" customFormat="1" ht="16.5" customHeight="1">
      <c r="A39" s="13" t="s">
        <v>78</v>
      </c>
      <c r="B39" s="14">
        <v>219645.37</v>
      </c>
      <c r="C39" s="14">
        <v>220543.37</v>
      </c>
      <c r="D39" s="10" t="s">
        <v>79</v>
      </c>
      <c r="E39" s="11">
        <f>SUM(E40:E41)</f>
        <v>63860.17</v>
      </c>
      <c r="F39" s="11">
        <f>SUM(F40:F41)</f>
        <v>45367.259999999995</v>
      </c>
    </row>
    <row r="40" spans="1:6" s="2" customFormat="1" ht="16.5" customHeight="1">
      <c r="A40" s="13" t="s">
        <v>80</v>
      </c>
      <c r="B40" s="14">
        <v>-215611.05</v>
      </c>
      <c r="C40" s="14">
        <v>-216487.99</v>
      </c>
      <c r="D40" s="13" t="s">
        <v>81</v>
      </c>
      <c r="E40" s="14">
        <v>14781.38</v>
      </c>
      <c r="F40" s="14">
        <v>8934.06</v>
      </c>
    </row>
    <row r="41" spans="1:6" s="12" customFormat="1" ht="16.5" customHeight="1">
      <c r="A41" s="10" t="s">
        <v>82</v>
      </c>
      <c r="B41" s="11">
        <f>SUM(B42:B43)</f>
        <v>402.72999999999956</v>
      </c>
      <c r="C41" s="11">
        <f>SUM(C42:C43)</f>
        <v>572.6400000000012</v>
      </c>
      <c r="D41" s="13" t="s">
        <v>83</v>
      </c>
      <c r="E41" s="14">
        <v>49078.79</v>
      </c>
      <c r="F41" s="14">
        <v>36433.2</v>
      </c>
    </row>
    <row r="42" spans="1:6" s="2" customFormat="1" ht="16.5" customHeight="1">
      <c r="A42" s="13" t="s">
        <v>84</v>
      </c>
      <c r="B42" s="14">
        <v>16325.02</v>
      </c>
      <c r="C42" s="14">
        <v>16630.02</v>
      </c>
      <c r="D42" s="10" t="s">
        <v>85</v>
      </c>
      <c r="E42" s="11">
        <f>SUM(E43:E49)</f>
        <v>127459.54000000001</v>
      </c>
      <c r="F42" s="11">
        <f>SUM(F43:F49)</f>
        <v>121677.98</v>
      </c>
    </row>
    <row r="43" spans="1:6" s="2" customFormat="1" ht="16.5" customHeight="1">
      <c r="A43" s="13" t="s">
        <v>86</v>
      </c>
      <c r="B43" s="14">
        <v>-15922.29</v>
      </c>
      <c r="C43" s="14">
        <v>-16057.38</v>
      </c>
      <c r="D43" s="13" t="s">
        <v>87</v>
      </c>
      <c r="E43" s="14">
        <v>120532.17</v>
      </c>
      <c r="F43" s="14">
        <v>86796.67</v>
      </c>
    </row>
    <row r="44" spans="1:6" s="7" customFormat="1" ht="16.5" customHeight="1">
      <c r="A44" s="8" t="s">
        <v>88</v>
      </c>
      <c r="B44" s="9">
        <f>B45+B49+B52+B55</f>
        <v>168618.84999999986</v>
      </c>
      <c r="C44" s="9">
        <f>C45+C49+C52+C55</f>
        <v>149276.64</v>
      </c>
      <c r="D44" s="13" t="s">
        <v>89</v>
      </c>
      <c r="E44" s="14">
        <v>178.67</v>
      </c>
      <c r="F44" s="14">
        <v>168.11</v>
      </c>
    </row>
    <row r="45" spans="1:6" s="12" customFormat="1" ht="16.5" customHeight="1">
      <c r="A45" s="10" t="s">
        <v>90</v>
      </c>
      <c r="B45" s="11">
        <f>SUM(B46:B48)</f>
        <v>110600.10999999987</v>
      </c>
      <c r="C45" s="11">
        <f>SUM(C46:C48)</f>
        <v>101751.78000000003</v>
      </c>
      <c r="D45" s="13" t="s">
        <v>91</v>
      </c>
      <c r="E45" s="14">
        <v>2348.66</v>
      </c>
      <c r="F45" s="14">
        <v>2780.74</v>
      </c>
    </row>
    <row r="46" spans="1:6" s="2" customFormat="1" ht="16.5" customHeight="1">
      <c r="A46" s="13" t="s">
        <v>92</v>
      </c>
      <c r="B46" s="14">
        <v>1225497.68</v>
      </c>
      <c r="C46" s="14">
        <v>1233354.97</v>
      </c>
      <c r="D46" s="13" t="s">
        <v>93</v>
      </c>
      <c r="E46" s="14">
        <v>-703.23</v>
      </c>
      <c r="F46" s="14">
        <v>25895.91</v>
      </c>
    </row>
    <row r="47" spans="1:6" s="2" customFormat="1" ht="16.5" customHeight="1">
      <c r="A47" s="13" t="s">
        <v>94</v>
      </c>
      <c r="B47" s="14">
        <v>-1129897.57</v>
      </c>
      <c r="C47" s="14">
        <v>-1146603.19</v>
      </c>
      <c r="D47" s="13" t="s">
        <v>95</v>
      </c>
      <c r="E47" s="14">
        <v>5102.27</v>
      </c>
      <c r="F47" s="14">
        <v>5887.4</v>
      </c>
    </row>
    <row r="48" spans="1:6" s="2" customFormat="1" ht="16.5" customHeight="1">
      <c r="A48" s="13" t="s">
        <v>96</v>
      </c>
      <c r="B48" s="14">
        <v>15000</v>
      </c>
      <c r="C48" s="14">
        <v>15000</v>
      </c>
      <c r="D48" s="13" t="s">
        <v>97</v>
      </c>
      <c r="E48" s="14">
        <v>1</v>
      </c>
      <c r="F48" s="14">
        <v>149.15</v>
      </c>
    </row>
    <row r="49" spans="1:6" s="12" customFormat="1" ht="16.5" customHeight="1">
      <c r="A49" s="10" t="s">
        <v>98</v>
      </c>
      <c r="B49" s="11">
        <f>SUM(B50:B51)</f>
        <v>0</v>
      </c>
      <c r="C49" s="11">
        <f>SUM(C50:C51)</f>
        <v>0</v>
      </c>
      <c r="D49" s="13" t="s">
        <v>99</v>
      </c>
      <c r="E49" s="14">
        <v>0</v>
      </c>
      <c r="F49" s="14">
        <v>0</v>
      </c>
    </row>
    <row r="50" spans="1:6" s="2" customFormat="1" ht="16.5" customHeight="1">
      <c r="A50" s="13" t="s">
        <v>100</v>
      </c>
      <c r="B50" s="14">
        <v>189042.21</v>
      </c>
      <c r="C50" s="14">
        <v>189042.21</v>
      </c>
      <c r="D50" s="8" t="s">
        <v>101</v>
      </c>
      <c r="E50" s="9">
        <f>E51</f>
        <v>215252.37</v>
      </c>
      <c r="F50" s="9">
        <f>F51</f>
        <v>503293.74</v>
      </c>
    </row>
    <row r="51" spans="1:6" s="2" customFormat="1" ht="16.5" customHeight="1">
      <c r="A51" s="13" t="s">
        <v>102</v>
      </c>
      <c r="B51" s="14">
        <v>-189042.21</v>
      </c>
      <c r="C51" s="14">
        <v>-189042.21</v>
      </c>
      <c r="D51" s="10" t="s">
        <v>103</v>
      </c>
      <c r="E51" s="11">
        <f>SUM(E52:E57)</f>
        <v>215252.37</v>
      </c>
      <c r="F51" s="11">
        <f>SUM(F52:F58)</f>
        <v>503293.74</v>
      </c>
    </row>
    <row r="52" spans="1:6" s="12" customFormat="1" ht="16.5" customHeight="1">
      <c r="A52" s="10" t="s">
        <v>104</v>
      </c>
      <c r="B52" s="11">
        <f>SUM(B53:B54)</f>
        <v>396.1299999999974</v>
      </c>
      <c r="C52" s="11">
        <f>SUM(C53:C54)</f>
        <v>343.8399999999965</v>
      </c>
      <c r="D52" s="13" t="s">
        <v>105</v>
      </c>
      <c r="E52" s="14">
        <v>2425.89</v>
      </c>
      <c r="F52" s="14">
        <v>2409.9</v>
      </c>
    </row>
    <row r="53" spans="1:6" s="2" customFormat="1" ht="16.5" customHeight="1">
      <c r="A53" s="13" t="s">
        <v>106</v>
      </c>
      <c r="B53" s="14">
        <v>33668.35</v>
      </c>
      <c r="C53" s="14">
        <v>33668.35</v>
      </c>
      <c r="D53" s="13" t="s">
        <v>107</v>
      </c>
      <c r="E53" s="14">
        <v>66.79</v>
      </c>
      <c r="F53" s="14">
        <v>0</v>
      </c>
    </row>
    <row r="54" spans="1:6" s="2" customFormat="1" ht="16.5" customHeight="1">
      <c r="A54" s="13" t="s">
        <v>108</v>
      </c>
      <c r="B54" s="14">
        <v>-33272.22</v>
      </c>
      <c r="C54" s="14">
        <v>-33324.51</v>
      </c>
      <c r="D54" s="13" t="s">
        <v>109</v>
      </c>
      <c r="E54" s="14">
        <v>1272.2</v>
      </c>
      <c r="F54" s="14">
        <v>1104.72</v>
      </c>
    </row>
    <row r="55" spans="1:6" s="12" customFormat="1" ht="16.5" customHeight="1">
      <c r="A55" s="10" t="s">
        <v>110</v>
      </c>
      <c r="B55" s="11">
        <f>SUM(B56:B57)</f>
        <v>57622.609999999986</v>
      </c>
      <c r="C55" s="11">
        <f>SUM(C56:C57)</f>
        <v>47181.01999999999</v>
      </c>
      <c r="D55" s="13" t="s">
        <v>111</v>
      </c>
      <c r="E55" s="14">
        <v>46400.52</v>
      </c>
      <c r="F55" s="14">
        <v>46784.44</v>
      </c>
    </row>
    <row r="56" spans="1:6" s="2" customFormat="1" ht="16.5" customHeight="1">
      <c r="A56" s="13" t="s">
        <v>112</v>
      </c>
      <c r="B56" s="14">
        <v>255012.8</v>
      </c>
      <c r="C56" s="14">
        <v>259739.08</v>
      </c>
      <c r="D56" s="13" t="s">
        <v>113</v>
      </c>
      <c r="E56" s="14">
        <v>162398.97</v>
      </c>
      <c r="F56" s="14">
        <v>133131.65</v>
      </c>
    </row>
    <row r="57" spans="1:6" s="2" customFormat="1" ht="16.5" customHeight="1">
      <c r="A57" s="13" t="s">
        <v>114</v>
      </c>
      <c r="B57" s="14">
        <v>-197390.19</v>
      </c>
      <c r="C57" s="14">
        <v>-212558.06</v>
      </c>
      <c r="D57" s="13" t="s">
        <v>115</v>
      </c>
      <c r="E57" s="14">
        <v>2688</v>
      </c>
      <c r="F57" s="14">
        <v>0</v>
      </c>
    </row>
    <row r="58" spans="1:6" s="2" customFormat="1" ht="16.5" customHeight="1">
      <c r="A58" s="8" t="s">
        <v>116</v>
      </c>
      <c r="B58" s="9">
        <f>B59+B62+B65</f>
        <v>32168.34</v>
      </c>
      <c r="C58" s="9">
        <f>C59+C62+C65</f>
        <v>16948.990000000005</v>
      </c>
      <c r="D58" s="13" t="s">
        <v>117</v>
      </c>
      <c r="E58" s="14">
        <v>0</v>
      </c>
      <c r="F58" s="14">
        <v>319863.03</v>
      </c>
    </row>
    <row r="59" spans="1:6" s="7" customFormat="1" ht="16.5" customHeight="1">
      <c r="A59" s="10" t="s">
        <v>118</v>
      </c>
      <c r="B59" s="11">
        <f>SUM(B60:B61)</f>
        <v>32168.34</v>
      </c>
      <c r="C59" s="11">
        <f>SUM(C60:C61)</f>
        <v>16527.270000000004</v>
      </c>
      <c r="D59" s="8" t="s">
        <v>119</v>
      </c>
      <c r="E59" s="9">
        <f>E60+E64</f>
        <v>1226275.93</v>
      </c>
      <c r="F59" s="9">
        <f>F60+F64</f>
        <v>1091734.34</v>
      </c>
    </row>
    <row r="60" spans="1:6" s="12" customFormat="1" ht="16.5" customHeight="1">
      <c r="A60" s="13" t="s">
        <v>120</v>
      </c>
      <c r="B60" s="14">
        <v>62564.04</v>
      </c>
      <c r="C60" s="14">
        <v>62564.04</v>
      </c>
      <c r="D60" s="10" t="s">
        <v>121</v>
      </c>
      <c r="E60" s="11">
        <f>SUM(E61:E63)</f>
        <v>320570.61999999994</v>
      </c>
      <c r="F60" s="11">
        <f>SUM(F61:F63)</f>
        <v>236011.11000000002</v>
      </c>
    </row>
    <row r="61" spans="1:6" s="2" customFormat="1" ht="16.5" customHeight="1">
      <c r="A61" s="13" t="s">
        <v>122</v>
      </c>
      <c r="B61" s="14">
        <v>-30395.7</v>
      </c>
      <c r="C61" s="14">
        <v>-46036.77</v>
      </c>
      <c r="D61" s="13" t="s">
        <v>123</v>
      </c>
      <c r="E61" s="14">
        <v>157597.49</v>
      </c>
      <c r="F61" s="14">
        <v>76862.43</v>
      </c>
    </row>
    <row r="62" spans="1:6" s="2" customFormat="1" ht="16.5" customHeight="1">
      <c r="A62" s="10" t="s">
        <v>124</v>
      </c>
      <c r="B62" s="11">
        <f>SUM(B63:B64)</f>
        <v>0</v>
      </c>
      <c r="C62" s="11">
        <f>SUM(C63:C64)</f>
        <v>0</v>
      </c>
      <c r="D62" s="13" t="s">
        <v>125</v>
      </c>
      <c r="E62" s="14">
        <v>163137.83</v>
      </c>
      <c r="F62" s="14">
        <v>159536.98</v>
      </c>
    </row>
    <row r="63" spans="1:6" s="12" customFormat="1" ht="16.5" customHeight="1">
      <c r="A63" s="13" t="s">
        <v>126</v>
      </c>
      <c r="B63" s="14">
        <v>146497.99</v>
      </c>
      <c r="C63" s="14">
        <f>B63</f>
        <v>146497.99</v>
      </c>
      <c r="D63" s="13" t="s">
        <v>127</v>
      </c>
      <c r="E63" s="14">
        <v>-164.7</v>
      </c>
      <c r="F63" s="14">
        <v>-388.3</v>
      </c>
    </row>
    <row r="64" spans="1:6" s="2" customFormat="1" ht="16.5" customHeight="1">
      <c r="A64" s="13" t="s">
        <v>128</v>
      </c>
      <c r="B64" s="14">
        <v>-146497.99</v>
      </c>
      <c r="C64" s="14">
        <f>B64</f>
        <v>-146497.99</v>
      </c>
      <c r="D64" s="10" t="s">
        <v>129</v>
      </c>
      <c r="E64" s="11">
        <f>SUM(E65:E68)</f>
        <v>905705.31</v>
      </c>
      <c r="F64" s="11">
        <f>SUM(F65:F68)</f>
        <v>855723.23</v>
      </c>
    </row>
    <row r="65" spans="1:6" s="2" customFormat="1" ht="16.5" customHeight="1">
      <c r="A65" s="10" t="s">
        <v>130</v>
      </c>
      <c r="B65" s="11">
        <f>SUM(B66:B67)</f>
        <v>0</v>
      </c>
      <c r="C65" s="11">
        <f>SUM(C66:C67)</f>
        <v>421.72</v>
      </c>
      <c r="D65" s="13" t="s">
        <v>131</v>
      </c>
      <c r="E65" s="14">
        <v>1326</v>
      </c>
      <c r="F65" s="14">
        <v>1439.94</v>
      </c>
    </row>
    <row r="66" spans="1:6" s="7" customFormat="1" ht="16.5" customHeight="1">
      <c r="A66" s="13" t="s">
        <v>132</v>
      </c>
      <c r="B66" s="14">
        <v>1350</v>
      </c>
      <c r="C66" s="14">
        <v>1810</v>
      </c>
      <c r="D66" s="13" t="s">
        <v>133</v>
      </c>
      <c r="E66" s="14">
        <v>328475</v>
      </c>
      <c r="F66" s="14">
        <v>232077.07</v>
      </c>
    </row>
    <row r="67" spans="1:6" s="12" customFormat="1" ht="16.5" customHeight="1">
      <c r="A67" s="13" t="s">
        <v>134</v>
      </c>
      <c r="B67" s="14">
        <v>-1350</v>
      </c>
      <c r="C67" s="14">
        <v>-1388.28</v>
      </c>
      <c r="D67" s="13" t="s">
        <v>135</v>
      </c>
      <c r="E67" s="14">
        <v>17014.07</v>
      </c>
      <c r="F67" s="14">
        <v>15.9</v>
      </c>
    </row>
    <row r="68" spans="1:6" s="2" customFormat="1" ht="16.5" customHeight="1">
      <c r="A68" s="8" t="s">
        <v>136</v>
      </c>
      <c r="B68" s="9">
        <f>B69</f>
        <v>639101.08</v>
      </c>
      <c r="C68" s="9">
        <f>C69</f>
        <v>702401.16</v>
      </c>
      <c r="D68" s="13" t="s">
        <v>137</v>
      </c>
      <c r="E68" s="14">
        <v>558890.24</v>
      </c>
      <c r="F68" s="14">
        <v>622190.32</v>
      </c>
    </row>
    <row r="69" spans="1:6" s="7" customFormat="1" ht="16.5" customHeight="1">
      <c r="A69" s="10" t="s">
        <v>138</v>
      </c>
      <c r="B69" s="11">
        <f>B70</f>
        <v>639101.08</v>
      </c>
      <c r="C69" s="11">
        <f>C70</f>
        <v>702401.16</v>
      </c>
      <c r="D69" s="3" t="s">
        <v>139</v>
      </c>
      <c r="E69" s="4">
        <f>E70</f>
        <v>5555696.49</v>
      </c>
      <c r="F69" s="4">
        <f>F70</f>
        <v>5379736.49</v>
      </c>
    </row>
    <row r="70" spans="1:6" s="7" customFormat="1" ht="16.5" customHeight="1">
      <c r="A70" s="13" t="s">
        <v>140</v>
      </c>
      <c r="B70" s="14">
        <v>639101.08</v>
      </c>
      <c r="C70" s="14">
        <v>702401.16</v>
      </c>
      <c r="D70" s="5" t="s">
        <v>141</v>
      </c>
      <c r="E70" s="6">
        <f>E71</f>
        <v>5555696.49</v>
      </c>
      <c r="F70" s="6">
        <f>F71</f>
        <v>5379736.49</v>
      </c>
    </row>
    <row r="71" spans="1:6" s="12" customFormat="1" ht="16.5" customHeight="1">
      <c r="A71" s="5" t="s">
        <v>142</v>
      </c>
      <c r="B71" s="6">
        <f>B72</f>
        <v>4219571.550000001</v>
      </c>
      <c r="C71" s="6">
        <f>C72</f>
        <v>4316231.78</v>
      </c>
      <c r="D71" s="8" t="s">
        <v>143</v>
      </c>
      <c r="E71" s="9">
        <f>E72+E75</f>
        <v>5555696.49</v>
      </c>
      <c r="F71" s="9">
        <f>F72+F75</f>
        <v>5379736.49</v>
      </c>
    </row>
    <row r="72" spans="1:6" s="2" customFormat="1" ht="16.5" customHeight="1">
      <c r="A72" s="8" t="s">
        <v>144</v>
      </c>
      <c r="B72" s="9">
        <f>B73+B77</f>
        <v>4219571.550000001</v>
      </c>
      <c r="C72" s="9">
        <f>C73+C77</f>
        <v>4316231.78</v>
      </c>
      <c r="D72" s="10" t="s">
        <v>145</v>
      </c>
      <c r="E72" s="11">
        <f>SUM(E73:E74)</f>
        <v>179677.73</v>
      </c>
      <c r="F72" s="11">
        <f>SUM(F73:F74)</f>
        <v>253803.34000000003</v>
      </c>
    </row>
    <row r="73" spans="1:6" s="12" customFormat="1" ht="16.5" customHeight="1">
      <c r="A73" s="10" t="s">
        <v>146</v>
      </c>
      <c r="B73" s="11">
        <f>SUM(B74:B76)</f>
        <v>3706.73</v>
      </c>
      <c r="C73" s="11">
        <f>SUM(C74:C76)</f>
        <v>3758.2</v>
      </c>
      <c r="D73" s="13" t="s">
        <v>147</v>
      </c>
      <c r="E73" s="14">
        <v>1107.79</v>
      </c>
      <c r="F73" s="14">
        <v>38530.39</v>
      </c>
    </row>
    <row r="74" spans="1:6" s="2" customFormat="1" ht="16.5" customHeight="1">
      <c r="A74" s="13" t="s">
        <v>148</v>
      </c>
      <c r="B74" s="14">
        <v>1497.73</v>
      </c>
      <c r="C74" s="14">
        <v>1549.2</v>
      </c>
      <c r="D74" s="13" t="s">
        <v>149</v>
      </c>
      <c r="E74" s="14">
        <v>178569.94</v>
      </c>
      <c r="F74" s="14">
        <v>215272.95</v>
      </c>
    </row>
    <row r="75" spans="1:6" s="12" customFormat="1" ht="16.5" customHeight="1">
      <c r="A75" s="13" t="s">
        <v>150</v>
      </c>
      <c r="B75" s="14">
        <v>169</v>
      </c>
      <c r="C75" s="14">
        <v>169</v>
      </c>
      <c r="D75" s="10" t="s">
        <v>151</v>
      </c>
      <c r="E75" s="11">
        <f>E76</f>
        <v>5376018.76</v>
      </c>
      <c r="F75" s="11">
        <f>F76</f>
        <v>5125933.15</v>
      </c>
    </row>
    <row r="76" spans="1:6" s="12" customFormat="1" ht="16.5" customHeight="1">
      <c r="A76" s="13" t="s">
        <v>152</v>
      </c>
      <c r="B76" s="14">
        <v>2040</v>
      </c>
      <c r="C76" s="14">
        <v>2040</v>
      </c>
      <c r="D76" s="13" t="s">
        <v>153</v>
      </c>
      <c r="E76" s="14">
        <v>5376018.76</v>
      </c>
      <c r="F76" s="14">
        <v>5125933.15</v>
      </c>
    </row>
    <row r="77" spans="1:6" s="12" customFormat="1" ht="16.5" customHeight="1">
      <c r="A77" s="10" t="s">
        <v>154</v>
      </c>
      <c r="B77" s="11">
        <f>B78</f>
        <v>4215864.82</v>
      </c>
      <c r="C77" s="11">
        <f>C78</f>
        <v>4312473.58</v>
      </c>
      <c r="D77" s="13"/>
      <c r="E77" s="14"/>
      <c r="F77" s="14"/>
    </row>
    <row r="78" spans="1:6" s="2" customFormat="1" ht="16.5" customHeight="1">
      <c r="A78" s="13" t="s">
        <v>155</v>
      </c>
      <c r="B78" s="14">
        <v>4215864.82</v>
      </c>
      <c r="C78" s="14">
        <v>4312473.58</v>
      </c>
      <c r="D78" s="13"/>
      <c r="E78" s="14"/>
      <c r="F78" s="14"/>
    </row>
    <row r="79" spans="1:6" s="2" customFormat="1" ht="16.5" customHeight="1">
      <c r="A79" s="3" t="s">
        <v>156</v>
      </c>
      <c r="B79" s="4">
        <f>B80+B91+B113</f>
        <v>3556851.8599999994</v>
      </c>
      <c r="C79" s="4">
        <f>C80+C91+C113</f>
        <v>3477801.22</v>
      </c>
      <c r="D79" s="13"/>
      <c r="E79" s="14"/>
      <c r="F79" s="14"/>
    </row>
    <row r="80" spans="1:6" s="12" customFormat="1" ht="16.5" customHeight="1">
      <c r="A80" s="5" t="s">
        <v>157</v>
      </c>
      <c r="B80" s="6">
        <f>B81</f>
        <v>130131.78</v>
      </c>
      <c r="C80" s="6">
        <f>C81</f>
        <v>96273.01000000001</v>
      </c>
      <c r="D80" s="13"/>
      <c r="E80" s="14"/>
      <c r="F80" s="14"/>
    </row>
    <row r="81" spans="1:6" s="2" customFormat="1" ht="16.5" customHeight="1">
      <c r="A81" s="8" t="s">
        <v>158</v>
      </c>
      <c r="B81" s="9">
        <f>B82</f>
        <v>130131.78</v>
      </c>
      <c r="C81" s="9">
        <f>C82</f>
        <v>96273.01000000001</v>
      </c>
      <c r="D81" s="13"/>
      <c r="E81" s="14"/>
      <c r="F81" s="14"/>
    </row>
    <row r="82" spans="1:6" s="2" customFormat="1" ht="16.5" customHeight="1">
      <c r="A82" s="10" t="s">
        <v>159</v>
      </c>
      <c r="B82" s="11">
        <f>SUM(B83:B90)</f>
        <v>130131.78</v>
      </c>
      <c r="C82" s="11">
        <f>SUM(C83:C90)</f>
        <v>96273.01000000001</v>
      </c>
      <c r="D82" s="13"/>
      <c r="E82" s="14"/>
      <c r="F82" s="14"/>
    </row>
    <row r="83" spans="1:6" s="2" customFormat="1" ht="16.5" customHeight="1">
      <c r="A83" s="13" t="s">
        <v>160</v>
      </c>
      <c r="B83" s="14">
        <v>4316.67</v>
      </c>
      <c r="C83" s="14">
        <v>3831.98</v>
      </c>
      <c r="D83" s="13"/>
      <c r="E83" s="14"/>
      <c r="F83" s="14"/>
    </row>
    <row r="84" spans="1:6" s="2" customFormat="1" ht="16.5" customHeight="1">
      <c r="A84" s="13" t="s">
        <v>161</v>
      </c>
      <c r="B84" s="14">
        <v>6740.93</v>
      </c>
      <c r="C84" s="14">
        <v>6952.5</v>
      </c>
      <c r="D84" s="13"/>
      <c r="E84" s="14"/>
      <c r="F84" s="14"/>
    </row>
    <row r="85" spans="1:6" s="2" customFormat="1" ht="16.5" customHeight="1">
      <c r="A85" s="13" t="s">
        <v>162</v>
      </c>
      <c r="B85" s="14">
        <v>4778.78</v>
      </c>
      <c r="C85" s="14">
        <v>5933.43</v>
      </c>
      <c r="D85" s="13"/>
      <c r="E85" s="14"/>
      <c r="F85" s="14"/>
    </row>
    <row r="86" spans="1:6" s="2" customFormat="1" ht="16.5" customHeight="1">
      <c r="A86" s="13" t="s">
        <v>163</v>
      </c>
      <c r="B86" s="14">
        <v>0</v>
      </c>
      <c r="C86" s="14">
        <v>0</v>
      </c>
      <c r="D86" s="13"/>
      <c r="E86" s="14"/>
      <c r="F86" s="14"/>
    </row>
    <row r="87" spans="1:6" s="2" customFormat="1" ht="16.5" customHeight="1">
      <c r="A87" s="13" t="s">
        <v>164</v>
      </c>
      <c r="B87" s="14">
        <v>0</v>
      </c>
      <c r="C87" s="14">
        <v>1429.87</v>
      </c>
      <c r="D87" s="13"/>
      <c r="E87" s="14"/>
      <c r="F87" s="14"/>
    </row>
    <row r="88" spans="1:6" s="2" customFormat="1" ht="16.5" customHeight="1">
      <c r="A88" s="13" t="s">
        <v>165</v>
      </c>
      <c r="B88" s="14">
        <v>8185.83</v>
      </c>
      <c r="C88" s="14">
        <v>713.97</v>
      </c>
      <c r="D88" s="13"/>
      <c r="E88" s="14"/>
      <c r="F88" s="14"/>
    </row>
    <row r="89" spans="1:6" s="7" customFormat="1" ht="16.5" customHeight="1">
      <c r="A89" s="13" t="s">
        <v>166</v>
      </c>
      <c r="B89" s="14">
        <v>1006.57</v>
      </c>
      <c r="C89" s="14">
        <v>4124.76</v>
      </c>
      <c r="D89" s="13"/>
      <c r="E89" s="14"/>
      <c r="F89" s="14"/>
    </row>
    <row r="90" spans="1:6" s="12" customFormat="1" ht="16.5" customHeight="1">
      <c r="A90" s="13" t="s">
        <v>167</v>
      </c>
      <c r="B90" s="14">
        <v>105103</v>
      </c>
      <c r="C90" s="14">
        <v>73286.5</v>
      </c>
      <c r="D90" s="13"/>
      <c r="E90" s="14"/>
      <c r="F90" s="14"/>
    </row>
    <row r="91" spans="1:6" s="12" customFormat="1" ht="16.5" customHeight="1">
      <c r="A91" s="5" t="s">
        <v>168</v>
      </c>
      <c r="B91" s="6">
        <f>B92+B101+B106+B110</f>
        <v>3454348.0599999996</v>
      </c>
      <c r="C91" s="6">
        <f>C92+C101+C106+C110</f>
        <v>3356707.5200000005</v>
      </c>
      <c r="D91" s="13"/>
      <c r="E91" s="14"/>
      <c r="F91" s="14"/>
    </row>
    <row r="92" spans="1:6" s="2" customFormat="1" ht="16.5" customHeight="1">
      <c r="A92" s="8" t="s">
        <v>169</v>
      </c>
      <c r="B92" s="9">
        <f>B93+B95+B98</f>
        <v>1845364.2</v>
      </c>
      <c r="C92" s="9">
        <f>C93+C95+C98</f>
        <v>1200013.1600000001</v>
      </c>
      <c r="D92" s="13"/>
      <c r="E92" s="14"/>
      <c r="F92" s="14"/>
    </row>
    <row r="93" spans="1:6" s="12" customFormat="1" ht="16.5" customHeight="1">
      <c r="A93" s="10" t="s">
        <v>170</v>
      </c>
      <c r="B93" s="11">
        <f>B94</f>
        <v>442699.49</v>
      </c>
      <c r="C93" s="11">
        <f>C94</f>
        <v>555135.44</v>
      </c>
      <c r="D93" s="13"/>
      <c r="E93" s="14"/>
      <c r="F93" s="14"/>
    </row>
    <row r="94" spans="1:6" s="2" customFormat="1" ht="16.5" customHeight="1">
      <c r="A94" s="13" t="s">
        <v>171</v>
      </c>
      <c r="B94" s="14">
        <v>442699.49</v>
      </c>
      <c r="C94" s="14">
        <v>555135.44</v>
      </c>
      <c r="D94" s="13"/>
      <c r="E94" s="14"/>
      <c r="F94" s="14"/>
    </row>
    <row r="95" spans="1:6" s="2" customFormat="1" ht="16.5" customHeight="1">
      <c r="A95" s="10" t="s">
        <v>172</v>
      </c>
      <c r="B95" s="11">
        <f>SUM(B96:B97)</f>
        <v>859086.95</v>
      </c>
      <c r="C95" s="11">
        <f>SUM(C96:C97)</f>
        <v>108675.55</v>
      </c>
      <c r="D95" s="13"/>
      <c r="E95" s="14"/>
      <c r="F95" s="14"/>
    </row>
    <row r="96" spans="1:6" s="2" customFormat="1" ht="16.5" customHeight="1">
      <c r="A96" s="13" t="s">
        <v>173</v>
      </c>
      <c r="B96" s="14">
        <v>6494.62</v>
      </c>
      <c r="C96" s="14">
        <v>123</v>
      </c>
      <c r="D96" s="13"/>
      <c r="E96" s="14"/>
      <c r="F96" s="14"/>
    </row>
    <row r="97" spans="1:6" s="12" customFormat="1" ht="16.5" customHeight="1">
      <c r="A97" s="13" t="s">
        <v>174</v>
      </c>
      <c r="B97" s="14">
        <v>852592.33</v>
      </c>
      <c r="C97" s="14">
        <v>108552.55</v>
      </c>
      <c r="D97" s="13"/>
      <c r="E97" s="14"/>
      <c r="F97" s="14"/>
    </row>
    <row r="98" spans="1:6" s="12" customFormat="1" ht="16.5" customHeight="1">
      <c r="A98" s="10" t="s">
        <v>175</v>
      </c>
      <c r="B98" s="11">
        <f>SUM(B99:B100)</f>
        <v>543577.76</v>
      </c>
      <c r="C98" s="11">
        <f>SUM(C99:C100)</f>
        <v>536202.17</v>
      </c>
      <c r="D98" s="13"/>
      <c r="E98" s="14"/>
      <c r="F98" s="14"/>
    </row>
    <row r="99" spans="1:6" s="7" customFormat="1" ht="16.5" customHeight="1">
      <c r="A99" s="13" t="s">
        <v>176</v>
      </c>
      <c r="B99" s="14">
        <v>-140</v>
      </c>
      <c r="C99" s="14">
        <v>-140</v>
      </c>
      <c r="D99" s="13"/>
      <c r="E99" s="14"/>
      <c r="F99" s="14"/>
    </row>
    <row r="100" spans="1:6" s="12" customFormat="1" ht="16.5" customHeight="1">
      <c r="A100" s="13" t="s">
        <v>171</v>
      </c>
      <c r="B100" s="14">
        <v>543717.76</v>
      </c>
      <c r="C100" s="14">
        <v>536342.17</v>
      </c>
      <c r="D100" s="13"/>
      <c r="E100" s="14"/>
      <c r="F100" s="14"/>
    </row>
    <row r="101" spans="1:6" s="15" customFormat="1" ht="16.5" customHeight="1">
      <c r="A101" s="8" t="s">
        <v>177</v>
      </c>
      <c r="B101" s="9">
        <f>B102</f>
        <v>596014.91</v>
      </c>
      <c r="C101" s="9">
        <f>C102</f>
        <v>1136405.49</v>
      </c>
      <c r="D101" s="13"/>
      <c r="E101" s="14"/>
      <c r="F101" s="14"/>
    </row>
    <row r="102" spans="1:6" s="15" customFormat="1" ht="16.5" customHeight="1">
      <c r="A102" s="10" t="s">
        <v>178</v>
      </c>
      <c r="B102" s="11">
        <f>SUM(B103:B105)</f>
        <v>596014.91</v>
      </c>
      <c r="C102" s="11">
        <f>SUM(C103:C105)</f>
        <v>1136405.49</v>
      </c>
      <c r="D102" s="13"/>
      <c r="E102" s="14"/>
      <c r="F102" s="14"/>
    </row>
    <row r="103" spans="1:6" s="15" customFormat="1" ht="16.5" customHeight="1">
      <c r="A103" s="13" t="s">
        <v>179</v>
      </c>
      <c r="B103" s="14">
        <v>557317.25</v>
      </c>
      <c r="C103" s="14">
        <v>1082561.13</v>
      </c>
      <c r="D103" s="13"/>
      <c r="E103" s="14"/>
      <c r="F103" s="14"/>
    </row>
    <row r="104" spans="1:6" s="16" customFormat="1" ht="16.5" customHeight="1">
      <c r="A104" s="13" t="s">
        <v>180</v>
      </c>
      <c r="B104" s="14">
        <v>6703.42</v>
      </c>
      <c r="C104" s="14">
        <v>492.74</v>
      </c>
      <c r="D104" s="13"/>
      <c r="E104" s="14"/>
      <c r="F104" s="14"/>
    </row>
    <row r="105" spans="1:6" s="16" customFormat="1" ht="16.5" customHeight="1">
      <c r="A105" s="13" t="s">
        <v>181</v>
      </c>
      <c r="B105" s="14">
        <v>31994.24</v>
      </c>
      <c r="C105" s="14">
        <v>53351.62</v>
      </c>
      <c r="D105" s="13"/>
      <c r="E105" s="14"/>
      <c r="F105" s="14"/>
    </row>
    <row r="106" spans="1:6" s="17" customFormat="1" ht="16.5" customHeight="1">
      <c r="A106" s="8" t="s">
        <v>182</v>
      </c>
      <c r="B106" s="9">
        <f>B107</f>
        <v>960054.49</v>
      </c>
      <c r="C106" s="9">
        <f>C107</f>
        <v>1001724.1699999999</v>
      </c>
      <c r="D106" s="13"/>
      <c r="E106" s="14"/>
      <c r="F106" s="14"/>
    </row>
    <row r="107" spans="1:6" s="15" customFormat="1" ht="16.5" customHeight="1">
      <c r="A107" s="10" t="s">
        <v>183</v>
      </c>
      <c r="B107" s="11">
        <f>SUM(B108:B109)</f>
        <v>960054.49</v>
      </c>
      <c r="C107" s="11">
        <f>SUM(C108:C109)</f>
        <v>1001724.1699999999</v>
      </c>
      <c r="D107" s="13"/>
      <c r="E107" s="14"/>
      <c r="F107" s="14"/>
    </row>
    <row r="108" spans="1:6" s="16" customFormat="1" ht="16.5" customHeight="1">
      <c r="A108" s="13" t="s">
        <v>184</v>
      </c>
      <c r="B108" s="14">
        <v>2995.04</v>
      </c>
      <c r="C108" s="14">
        <v>5290.48</v>
      </c>
      <c r="D108" s="13"/>
      <c r="E108" s="14"/>
      <c r="F108" s="14"/>
    </row>
    <row r="109" spans="1:6" s="17" customFormat="1" ht="16.5" customHeight="1">
      <c r="A109" s="13" t="s">
        <v>185</v>
      </c>
      <c r="B109" s="14">
        <v>957059.45</v>
      </c>
      <c r="C109" s="14">
        <v>996433.69</v>
      </c>
      <c r="D109" s="13"/>
      <c r="E109" s="14"/>
      <c r="F109" s="14"/>
    </row>
    <row r="110" spans="1:6" s="15" customFormat="1" ht="16.5" customHeight="1">
      <c r="A110" s="8" t="s">
        <v>186</v>
      </c>
      <c r="B110" s="9">
        <f>B111</f>
        <v>52914.46</v>
      </c>
      <c r="C110" s="9">
        <f>C111</f>
        <v>18564.7</v>
      </c>
      <c r="D110" s="13"/>
      <c r="E110" s="14"/>
      <c r="F110" s="14"/>
    </row>
    <row r="111" spans="1:6" s="16" customFormat="1" ht="16.5" customHeight="1">
      <c r="A111" s="10" t="s">
        <v>187</v>
      </c>
      <c r="B111" s="11">
        <f>B112</f>
        <v>52914.46</v>
      </c>
      <c r="C111" s="11">
        <f>C112</f>
        <v>18564.7</v>
      </c>
      <c r="D111" s="13"/>
      <c r="E111" s="14"/>
      <c r="F111" s="14"/>
    </row>
    <row r="112" spans="1:6" s="16" customFormat="1" ht="16.5" customHeight="1">
      <c r="A112" s="13" t="s">
        <v>188</v>
      </c>
      <c r="B112" s="14">
        <v>52914.46</v>
      </c>
      <c r="C112" s="14">
        <v>18564.7</v>
      </c>
      <c r="D112" s="13"/>
      <c r="E112" s="14"/>
      <c r="F112" s="14"/>
    </row>
    <row r="113" spans="1:6" s="17" customFormat="1" ht="16.5" customHeight="1">
      <c r="A113" s="5" t="s">
        <v>189</v>
      </c>
      <c r="B113" s="6">
        <f>B114</f>
        <v>-27627.98</v>
      </c>
      <c r="C113" s="6">
        <f>C114</f>
        <v>24820.69</v>
      </c>
      <c r="D113" s="13"/>
      <c r="E113" s="14"/>
      <c r="F113" s="14"/>
    </row>
    <row r="114" spans="1:6" s="15" customFormat="1" ht="16.5" customHeight="1">
      <c r="A114" s="8" t="s">
        <v>190</v>
      </c>
      <c r="B114" s="9">
        <f>B115+B117</f>
        <v>-27627.98</v>
      </c>
      <c r="C114" s="9">
        <f>C115+C117</f>
        <v>24820.69</v>
      </c>
      <c r="D114" s="13"/>
      <c r="E114" s="14"/>
      <c r="F114" s="14"/>
    </row>
    <row r="115" spans="1:6" s="2" customFormat="1" ht="16.5" customHeight="1">
      <c r="A115" s="10" t="s">
        <v>191</v>
      </c>
      <c r="B115" s="11">
        <f>B116</f>
        <v>-31079.45</v>
      </c>
      <c r="C115" s="11">
        <f>C116</f>
        <v>24820.69</v>
      </c>
      <c r="D115" s="13"/>
      <c r="E115" s="14"/>
      <c r="F115" s="14"/>
    </row>
    <row r="116" spans="1:6" s="7" customFormat="1" ht="16.5" customHeight="1">
      <c r="A116" s="13" t="s">
        <v>192</v>
      </c>
      <c r="B116" s="14">
        <v>-31079.45</v>
      </c>
      <c r="C116" s="14">
        <v>24820.69</v>
      </c>
      <c r="D116" s="13"/>
      <c r="E116" s="14"/>
      <c r="F116" s="14"/>
    </row>
    <row r="117" spans="1:6" s="7" customFormat="1" ht="16.5" customHeight="1">
      <c r="A117" s="10" t="s">
        <v>193</v>
      </c>
      <c r="B117" s="11">
        <f>B118</f>
        <v>3451.47</v>
      </c>
      <c r="C117" s="11">
        <f>C118</f>
        <v>0</v>
      </c>
      <c r="D117" s="13"/>
      <c r="E117" s="14"/>
      <c r="F117" s="14"/>
    </row>
    <row r="118" spans="1:6" s="7" customFormat="1" ht="16.5" customHeight="1">
      <c r="A118" s="13" t="s">
        <v>194</v>
      </c>
      <c r="B118" s="14">
        <v>3451.47</v>
      </c>
      <c r="C118" s="14">
        <v>0</v>
      </c>
      <c r="D118" s="13"/>
      <c r="E118" s="14"/>
      <c r="F118" s="14"/>
    </row>
    <row r="119" spans="1:6" s="7" customFormat="1" ht="16.5" customHeight="1">
      <c r="A119" s="3" t="s">
        <v>195</v>
      </c>
      <c r="B119" s="4">
        <f>B120</f>
        <v>76590.16</v>
      </c>
      <c r="C119" s="4">
        <f>C120</f>
        <v>109955.90000000001</v>
      </c>
      <c r="D119" s="13"/>
      <c r="E119" s="14"/>
      <c r="F119" s="14"/>
    </row>
    <row r="120" spans="1:6" s="12" customFormat="1" ht="16.5" customHeight="1">
      <c r="A120" s="5" t="s">
        <v>196</v>
      </c>
      <c r="B120" s="6">
        <f>B121</f>
        <v>76590.16</v>
      </c>
      <c r="C120" s="6">
        <f>C121</f>
        <v>109955.90000000001</v>
      </c>
      <c r="D120" s="13"/>
      <c r="E120" s="14"/>
      <c r="F120" s="14"/>
    </row>
    <row r="121" spans="1:6" s="2" customFormat="1" ht="16.5" customHeight="1">
      <c r="A121" s="8" t="s">
        <v>197</v>
      </c>
      <c r="B121" s="9">
        <f>B122+B124</f>
        <v>76590.16</v>
      </c>
      <c r="C121" s="9">
        <f>C122+C124</f>
        <v>109955.90000000001</v>
      </c>
      <c r="D121" s="13"/>
      <c r="E121" s="14"/>
      <c r="F121" s="14"/>
    </row>
    <row r="122" spans="1:6" s="12" customFormat="1" ht="16.5" customHeight="1">
      <c r="A122" s="10" t="s">
        <v>198</v>
      </c>
      <c r="B122" s="11">
        <f>B123</f>
        <v>28312.86</v>
      </c>
      <c r="C122" s="11">
        <f>C123</f>
        <v>8981.6</v>
      </c>
      <c r="D122" s="13"/>
      <c r="E122" s="14"/>
      <c r="F122" s="14"/>
    </row>
    <row r="123" spans="1:6" s="2" customFormat="1" ht="16.5" customHeight="1">
      <c r="A123" s="13" t="s">
        <v>199</v>
      </c>
      <c r="B123" s="14">
        <v>28312.86</v>
      </c>
      <c r="C123" s="14">
        <v>8981.6</v>
      </c>
      <c r="D123" s="13"/>
      <c r="E123" s="14"/>
      <c r="F123" s="14"/>
    </row>
    <row r="124" spans="1:6" s="2" customFormat="1" ht="16.5" customHeight="1">
      <c r="A124" s="10" t="s">
        <v>200</v>
      </c>
      <c r="B124" s="11">
        <f>B125</f>
        <v>48277.3</v>
      </c>
      <c r="C124" s="11">
        <f>C125</f>
        <v>100974.3</v>
      </c>
      <c r="D124" s="13"/>
      <c r="E124" s="14"/>
      <c r="F124" s="14"/>
    </row>
    <row r="125" spans="1:6" s="2" customFormat="1" ht="16.5" customHeight="1">
      <c r="A125" s="13" t="s">
        <v>201</v>
      </c>
      <c r="B125" s="14">
        <v>48277.3</v>
      </c>
      <c r="C125" s="14">
        <v>100974.3</v>
      </c>
      <c r="D125" s="13"/>
      <c r="E125" s="14"/>
      <c r="F125" s="14"/>
    </row>
    <row r="126" spans="1:6" s="2" customFormat="1" ht="16.5" customHeight="1">
      <c r="A126" s="3" t="s">
        <v>202</v>
      </c>
      <c r="B126" s="4">
        <f>B2+B79+B119</f>
        <v>50540918.239999995</v>
      </c>
      <c r="C126" s="4">
        <f>C2+C79+C119</f>
        <v>50287665.42</v>
      </c>
      <c r="D126" s="3" t="s">
        <v>203</v>
      </c>
      <c r="E126" s="4">
        <f>E2+E12+E69</f>
        <v>50540918.24</v>
      </c>
      <c r="F126" s="4">
        <f>F2+F12+F69</f>
        <v>50287665.42</v>
      </c>
    </row>
    <row r="127" spans="4:6" s="2" customFormat="1" ht="16.5" customHeight="1">
      <c r="D127" s="18"/>
      <c r="E127" s="18"/>
      <c r="F127" s="18"/>
    </row>
    <row r="128" spans="4:6" s="2" customFormat="1" ht="16.5" customHeight="1">
      <c r="D128" s="19"/>
      <c r="E128" s="19"/>
      <c r="F128" s="19"/>
    </row>
    <row r="129" spans="4:6" s="2" customFormat="1" ht="16.5" customHeight="1">
      <c r="D129" s="19"/>
      <c r="E129" s="19"/>
      <c r="F129" s="19"/>
    </row>
    <row r="130" spans="4:6" s="2" customFormat="1" ht="16.5" customHeight="1">
      <c r="D130" s="19"/>
      <c r="E130" s="19"/>
      <c r="F130" s="19"/>
    </row>
    <row r="131" spans="4:6" s="2" customFormat="1" ht="16.5" customHeight="1">
      <c r="D131" s="19"/>
      <c r="E131" s="19"/>
      <c r="F131" s="19"/>
    </row>
    <row r="132" spans="1:6" s="2" customFormat="1" ht="16.5" customHeight="1">
      <c r="A132" s="7"/>
      <c r="B132" s="7"/>
      <c r="C132" s="7"/>
      <c r="D132" s="19"/>
      <c r="E132" s="19"/>
      <c r="F132" s="19"/>
    </row>
    <row r="133" spans="1:6" s="7" customFormat="1" ht="16.5" customHeight="1">
      <c r="A133" s="12"/>
      <c r="B133" s="12"/>
      <c r="C133" s="12"/>
      <c r="D133" s="19"/>
      <c r="E133" s="19"/>
      <c r="F133" s="19"/>
    </row>
    <row r="134" spans="1:6" s="12" customFormat="1" ht="16.5" customHeight="1">
      <c r="A134" s="2"/>
      <c r="B134" s="2"/>
      <c r="C134" s="2"/>
      <c r="D134" s="19"/>
      <c r="E134" s="19"/>
      <c r="F134" s="19"/>
    </row>
    <row r="135" spans="1:6" s="2" customFormat="1" ht="16.5" customHeight="1">
      <c r="A135" s="12"/>
      <c r="B135" s="12"/>
      <c r="C135" s="12"/>
      <c r="D135" s="20"/>
      <c r="E135" s="20"/>
      <c r="F135" s="20"/>
    </row>
    <row r="136" spans="1:6" s="12" customFormat="1" ht="16.5" customHeight="1">
      <c r="A136" s="2"/>
      <c r="B136" s="2"/>
      <c r="C136" s="2"/>
      <c r="D136" s="20"/>
      <c r="E136" s="20"/>
      <c r="F136" s="20"/>
    </row>
    <row r="137" spans="4:6" s="2" customFormat="1" ht="16.5" customHeight="1">
      <c r="D137" s="18"/>
      <c r="E137" s="18"/>
      <c r="F137" s="18"/>
    </row>
    <row r="138" spans="1:6" s="2" customFormat="1" ht="16.5" customHeight="1">
      <c r="A138" s="12"/>
      <c r="B138" s="12"/>
      <c r="C138" s="12"/>
      <c r="D138" s="19"/>
      <c r="E138" s="19"/>
      <c r="F138" s="19"/>
    </row>
    <row r="139" spans="1:6" s="12" customFormat="1" ht="16.5" customHeight="1">
      <c r="A139" s="2"/>
      <c r="B139" s="2"/>
      <c r="C139" s="2"/>
      <c r="D139" s="18"/>
      <c r="E139" s="18"/>
      <c r="F139" s="18"/>
    </row>
    <row r="140" spans="1:6" s="2" customFormat="1" ht="16.5" customHeight="1">
      <c r="A140" s="7"/>
      <c r="B140" s="7"/>
      <c r="C140" s="7"/>
      <c r="D140" s="19"/>
      <c r="E140" s="19"/>
      <c r="F140" s="19"/>
    </row>
    <row r="141" spans="1:6" s="7" customFormat="1" ht="16.5" customHeight="1">
      <c r="A141" s="12"/>
      <c r="B141" s="12"/>
      <c r="C141" s="12"/>
      <c r="D141" s="19"/>
      <c r="E141" s="19"/>
      <c r="F141" s="19"/>
    </row>
    <row r="142" spans="1:6" s="12" customFormat="1" ht="16.5" customHeight="1">
      <c r="A142" s="2"/>
      <c r="B142" s="2"/>
      <c r="C142" s="2"/>
      <c r="D142" s="19"/>
      <c r="E142" s="19"/>
      <c r="F142" s="19"/>
    </row>
    <row r="143" spans="4:6" s="2" customFormat="1" ht="16.5" customHeight="1">
      <c r="D143" s="18"/>
      <c r="E143" s="18"/>
      <c r="F143" s="18"/>
    </row>
    <row r="144" spans="1:6" s="2" customFormat="1" ht="16.5" customHeight="1">
      <c r="A144" s="7"/>
      <c r="B144" s="7"/>
      <c r="C144" s="7"/>
      <c r="D144" s="19"/>
      <c r="E144" s="19"/>
      <c r="F144" s="19"/>
    </row>
    <row r="145" spans="4:6" s="7" customFormat="1" ht="16.5" customHeight="1">
      <c r="D145" s="20"/>
      <c r="E145" s="20"/>
      <c r="F145" s="20"/>
    </row>
    <row r="146" spans="1:6" s="7" customFormat="1" ht="16.5" customHeight="1">
      <c r="A146" s="12"/>
      <c r="B146" s="12"/>
      <c r="C146" s="12"/>
      <c r="D146" s="18"/>
      <c r="E146" s="18"/>
      <c r="F146" s="18"/>
    </row>
    <row r="147" spans="1:6" s="12" customFormat="1" ht="16.5" customHeight="1">
      <c r="A147" s="2"/>
      <c r="B147" s="2"/>
      <c r="C147" s="2"/>
      <c r="D147" s="19"/>
      <c r="E147" s="19"/>
      <c r="F147" s="19"/>
    </row>
    <row r="148" spans="4:6" s="2" customFormat="1" ht="16.5" customHeight="1">
      <c r="D148" s="15"/>
      <c r="E148" s="15"/>
      <c r="F148" s="15"/>
    </row>
    <row r="149" spans="4:6" s="2" customFormat="1" ht="16.5" customHeight="1">
      <c r="D149" s="15"/>
      <c r="E149" s="15"/>
      <c r="F149" s="15"/>
    </row>
    <row r="150" spans="4:6" s="2" customFormat="1" ht="16.5" customHeight="1">
      <c r="D150" s="15"/>
      <c r="E150" s="15"/>
      <c r="F150" s="15"/>
    </row>
    <row r="151" spans="4:6" s="2" customFormat="1" ht="16.5" customHeight="1">
      <c r="D151" s="15"/>
      <c r="E151" s="15"/>
      <c r="F151" s="15"/>
    </row>
    <row r="152" spans="4:6" s="2" customFormat="1" ht="16.5" customHeight="1">
      <c r="D152" s="16"/>
      <c r="E152" s="16"/>
      <c r="F152" s="16"/>
    </row>
    <row r="153" spans="4:6" s="2" customFormat="1" ht="16.5" customHeight="1">
      <c r="D153" s="17"/>
      <c r="E153" s="17"/>
      <c r="F153" s="17"/>
    </row>
    <row r="154" spans="4:6" s="2" customFormat="1" ht="16.5" customHeight="1">
      <c r="D154" s="15"/>
      <c r="E154" s="15"/>
      <c r="F154" s="15"/>
    </row>
    <row r="155" spans="1:6" s="2" customFormat="1" ht="16.5" customHeight="1">
      <c r="A155" s="7"/>
      <c r="B155" s="7"/>
      <c r="C155" s="7"/>
      <c r="D155" s="15"/>
      <c r="E155" s="15"/>
      <c r="F155" s="15"/>
    </row>
    <row r="156" spans="4:6" s="7" customFormat="1" ht="16.5" customHeight="1">
      <c r="D156" s="16"/>
      <c r="E156" s="16"/>
      <c r="F156" s="16"/>
    </row>
    <row r="157" spans="1:6" s="7" customFormat="1" ht="16.5" customHeight="1">
      <c r="A157" s="12"/>
      <c r="B157" s="12"/>
      <c r="C157" s="12"/>
      <c r="D157" s="17"/>
      <c r="E157" s="17"/>
      <c r="F157" s="17"/>
    </row>
    <row r="158" spans="1:6" s="12" customFormat="1" ht="16.5" customHeight="1">
      <c r="A158" s="2"/>
      <c r="B158" s="2"/>
      <c r="C158" s="2"/>
      <c r="D158" s="15"/>
      <c r="E158" s="15"/>
      <c r="F158" s="15"/>
    </row>
    <row r="159" spans="4:6" s="2" customFormat="1" ht="16.5" customHeight="1">
      <c r="D159" s="16"/>
      <c r="E159" s="16"/>
      <c r="F159" s="16"/>
    </row>
    <row r="160" spans="1:6" s="2" customFormat="1" ht="16.5" customHeight="1">
      <c r="A160" s="7"/>
      <c r="B160" s="7"/>
      <c r="C160" s="7"/>
      <c r="D160" s="16"/>
      <c r="E160" s="16"/>
      <c r="F160" s="16"/>
    </row>
    <row r="161" spans="1:6" s="7" customFormat="1" ht="16.5" customHeight="1">
      <c r="A161" s="12"/>
      <c r="B161" s="12"/>
      <c r="C161" s="12"/>
      <c r="D161" s="17"/>
      <c r="E161" s="17"/>
      <c r="F161" s="17"/>
    </row>
    <row r="162" spans="1:6" s="12" customFormat="1" ht="16.5" customHeight="1">
      <c r="A162" s="2"/>
      <c r="B162" s="2"/>
      <c r="C162" s="2"/>
      <c r="D162" s="15"/>
      <c r="E162" s="15"/>
      <c r="F162" s="15"/>
    </row>
    <row r="163" spans="1:6" s="2" customFormat="1" ht="16.5" customHeight="1">
      <c r="A163" s="12"/>
      <c r="B163" s="12"/>
      <c r="C163" s="12"/>
      <c r="D163" s="16"/>
      <c r="E163" s="16"/>
      <c r="F163" s="16"/>
    </row>
    <row r="164" spans="1:6" s="12" customFormat="1" ht="16.5" customHeight="1">
      <c r="A164" s="2"/>
      <c r="B164" s="2"/>
      <c r="C164" s="2"/>
      <c r="D164" s="16"/>
      <c r="E164" s="16"/>
      <c r="F164" s="16"/>
    </row>
    <row r="165" spans="4:6" s="2" customFormat="1" ht="16.5" customHeight="1">
      <c r="D165" s="17"/>
      <c r="E165" s="17"/>
      <c r="F165" s="17"/>
    </row>
    <row r="166" spans="4:6" s="2" customFormat="1" ht="16.5" customHeight="1">
      <c r="D166" s="15"/>
      <c r="E166" s="15"/>
      <c r="F166" s="15"/>
    </row>
    <row r="167" spans="1:6" s="2" customFormat="1" ht="16.5" customHeight="1">
      <c r="A167" s="7"/>
      <c r="B167" s="7"/>
      <c r="C167" s="7"/>
      <c r="D167" s="19"/>
      <c r="E167" s="19"/>
      <c r="F167" s="19"/>
    </row>
    <row r="168" spans="1:6" s="7" customFormat="1" ht="16.5" customHeight="1">
      <c r="A168" s="12"/>
      <c r="B168" s="12"/>
      <c r="C168" s="12"/>
      <c r="D168" s="20"/>
      <c r="E168" s="20"/>
      <c r="F168" s="20"/>
    </row>
    <row r="169" spans="1:6" s="12" customFormat="1" ht="16.5" customHeight="1">
      <c r="A169" s="2"/>
      <c r="B169" s="2"/>
      <c r="C169" s="2"/>
      <c r="D169" s="20"/>
      <c r="E169" s="20"/>
      <c r="F169" s="20"/>
    </row>
    <row r="170" spans="1:6" s="2" customFormat="1" ht="16.5" customHeight="1">
      <c r="A170" s="7"/>
      <c r="B170" s="7"/>
      <c r="C170" s="7"/>
      <c r="D170" s="18"/>
      <c r="E170" s="18"/>
      <c r="F170" s="18"/>
    </row>
    <row r="171" spans="1:6" s="7" customFormat="1" ht="16.5" customHeight="1">
      <c r="A171" s="12"/>
      <c r="B171" s="12"/>
      <c r="C171" s="12"/>
      <c r="D171" s="19"/>
      <c r="E171" s="19"/>
      <c r="F171" s="19"/>
    </row>
    <row r="172" spans="1:6" s="12" customFormat="1" ht="16.5" customHeight="1">
      <c r="A172" s="2"/>
      <c r="B172" s="2"/>
      <c r="C172" s="2"/>
      <c r="D172" s="18"/>
      <c r="E172" s="18"/>
      <c r="F172" s="18"/>
    </row>
    <row r="173" spans="4:6" s="2" customFormat="1" ht="16.5" customHeight="1">
      <c r="D173" s="19"/>
      <c r="E173" s="19"/>
      <c r="F173" s="19"/>
    </row>
    <row r="174" spans="1:6" s="2" customFormat="1" ht="16.5" customHeight="1">
      <c r="A174" s="12"/>
      <c r="B174" s="12"/>
      <c r="C174" s="12"/>
      <c r="D174" s="19"/>
      <c r="E174" s="19"/>
      <c r="F174" s="19"/>
    </row>
    <row r="175" spans="1:6" s="12" customFormat="1" ht="16.5" customHeight="1">
      <c r="A175" s="2"/>
      <c r="B175" s="2"/>
      <c r="C175" s="2"/>
      <c r="D175" s="19"/>
      <c r="E175" s="19"/>
      <c r="F175" s="19"/>
    </row>
    <row r="176" spans="4:6" s="2" customFormat="1" ht="16.5" customHeight="1">
      <c r="D176" s="19"/>
      <c r="E176" s="19"/>
      <c r="F176" s="19"/>
    </row>
    <row r="177" spans="4:6" s="2" customFormat="1" ht="16.5" customHeight="1">
      <c r="D177" s="19"/>
      <c r="E177" s="19"/>
      <c r="F177" s="19"/>
    </row>
    <row r="178" spans="4:6" s="2" customFormat="1" ht="16.5" customHeight="1">
      <c r="D178" s="19"/>
      <c r="E178" s="19"/>
      <c r="F178" s="19"/>
    </row>
    <row r="179" spans="4:6" s="2" customFormat="1" ht="16.5" customHeight="1">
      <c r="D179" s="19"/>
      <c r="E179" s="19"/>
      <c r="F179" s="19"/>
    </row>
    <row r="180" spans="4:6" s="2" customFormat="1" ht="16.5" customHeight="1">
      <c r="D180" s="19"/>
      <c r="E180" s="19"/>
      <c r="F180" s="19"/>
    </row>
    <row r="181" spans="4:6" s="2" customFormat="1" ht="16.5" customHeight="1">
      <c r="D181" s="19"/>
      <c r="E181" s="19"/>
      <c r="F181" s="19"/>
    </row>
    <row r="182" spans="1:6" s="2" customFormat="1" ht="16.5" customHeight="1">
      <c r="A182" s="7"/>
      <c r="B182" s="7"/>
      <c r="C182" s="7"/>
      <c r="D182" s="19"/>
      <c r="E182" s="19"/>
      <c r="F182" s="19"/>
    </row>
    <row r="183" spans="1:6" s="7" customFormat="1" ht="16.5" customHeight="1">
      <c r="A183" s="12"/>
      <c r="B183" s="12"/>
      <c r="C183" s="12"/>
      <c r="D183" s="20"/>
      <c r="E183" s="20"/>
      <c r="F183" s="20"/>
    </row>
    <row r="184" spans="1:6" s="12" customFormat="1" ht="16.5" customHeight="1">
      <c r="A184" s="2"/>
      <c r="B184" s="2"/>
      <c r="C184" s="2"/>
      <c r="D184" s="18"/>
      <c r="E184" s="18"/>
      <c r="F184" s="18"/>
    </row>
    <row r="185" spans="4:6" s="2" customFormat="1" ht="16.5" customHeight="1">
      <c r="D185" s="19"/>
      <c r="E185" s="19"/>
      <c r="F185" s="19"/>
    </row>
    <row r="186" spans="4:6" s="2" customFormat="1" ht="16.5" customHeight="1">
      <c r="D186" s="18"/>
      <c r="E186" s="18"/>
      <c r="F186" s="18"/>
    </row>
    <row r="187" spans="4:6" s="2" customFormat="1" ht="16.5" customHeight="1">
      <c r="D187" s="19"/>
      <c r="E187" s="19"/>
      <c r="F187" s="19"/>
    </row>
    <row r="188" spans="4:6" s="2" customFormat="1" ht="16.5" customHeight="1">
      <c r="D188" s="19"/>
      <c r="E188" s="19"/>
      <c r="F188" s="19"/>
    </row>
    <row r="189" spans="1:6" s="2" customFormat="1" ht="16.5" customHeight="1">
      <c r="A189" s="7"/>
      <c r="B189" s="7"/>
      <c r="C189" s="7"/>
      <c r="D189" s="18"/>
      <c r="E189" s="18"/>
      <c r="F189" s="18"/>
    </row>
    <row r="190" spans="1:6" s="7" customFormat="1" ht="16.5" customHeight="1">
      <c r="A190" s="12"/>
      <c r="B190" s="12"/>
      <c r="C190" s="12"/>
      <c r="D190" s="19"/>
      <c r="E190" s="19"/>
      <c r="F190" s="19"/>
    </row>
    <row r="191" spans="1:6" s="12" customFormat="1" ht="16.5" customHeight="1">
      <c r="A191" s="2"/>
      <c r="B191" s="2"/>
      <c r="C191" s="2"/>
      <c r="D191" s="20"/>
      <c r="E191" s="20"/>
      <c r="F191" s="20"/>
    </row>
    <row r="192" spans="4:6" s="2" customFormat="1" ht="16.5" customHeight="1">
      <c r="D192" s="18"/>
      <c r="E192" s="18"/>
      <c r="F192" s="18"/>
    </row>
    <row r="193" spans="4:6" s="2" customFormat="1" ht="16.5" customHeight="1">
      <c r="D193" s="19"/>
      <c r="E193" s="19"/>
      <c r="F193" s="19"/>
    </row>
    <row r="194" spans="1:6" s="2" customFormat="1" ht="16.5" customHeight="1">
      <c r="A194" s="12"/>
      <c r="B194" s="12"/>
      <c r="C194" s="12"/>
      <c r="D194" s="19"/>
      <c r="E194" s="19"/>
      <c r="F194" s="19"/>
    </row>
    <row r="195" spans="1:6" s="12" customFormat="1" ht="16.5" customHeight="1">
      <c r="A195" s="2"/>
      <c r="B195" s="2"/>
      <c r="C195" s="2"/>
      <c r="D195" s="20"/>
      <c r="E195" s="20"/>
      <c r="F195" s="20"/>
    </row>
    <row r="196" spans="4:6" s="2" customFormat="1" ht="16.5" customHeight="1">
      <c r="D196" s="20"/>
      <c r="E196" s="20"/>
      <c r="F196" s="20"/>
    </row>
    <row r="197" spans="4:6" s="2" customFormat="1" ht="16.5" customHeight="1">
      <c r="D197" s="18"/>
      <c r="E197" s="18"/>
      <c r="F197" s="18"/>
    </row>
    <row r="198" spans="4:6" s="2" customFormat="1" ht="16.5" customHeight="1">
      <c r="D198" s="19"/>
      <c r="E198" s="19"/>
      <c r="F198" s="19"/>
    </row>
    <row r="199" spans="4:6" s="2" customFormat="1" ht="16.5" customHeight="1">
      <c r="D199" s="19"/>
      <c r="E199" s="19"/>
      <c r="F199" s="19"/>
    </row>
    <row r="200" spans="1:6" s="2" customFormat="1" ht="16.5" customHeight="1">
      <c r="A200" s="7"/>
      <c r="B200" s="7"/>
      <c r="C200" s="7"/>
      <c r="D200" s="19"/>
      <c r="E200" s="19"/>
      <c r="F200" s="19"/>
    </row>
    <row r="201" spans="1:6" s="7" customFormat="1" ht="16.5" customHeight="1">
      <c r="A201" s="12"/>
      <c r="B201" s="12"/>
      <c r="C201" s="12"/>
      <c r="D201" s="19"/>
      <c r="E201" s="19"/>
      <c r="F201" s="19"/>
    </row>
    <row r="202" spans="1:6" s="12" customFormat="1" ht="16.5" customHeight="1">
      <c r="A202" s="2"/>
      <c r="B202" s="2"/>
      <c r="C202" s="2"/>
      <c r="D202" s="19"/>
      <c r="E202" s="19"/>
      <c r="F202" s="19"/>
    </row>
    <row r="203" spans="4:6" s="2" customFormat="1" ht="16.5" customHeight="1">
      <c r="D203" s="19"/>
      <c r="E203" s="19"/>
      <c r="F203" s="19"/>
    </row>
    <row r="204" spans="1:6" s="2" customFormat="1" ht="16.5" customHeight="1">
      <c r="A204" s="12"/>
      <c r="B204" s="12"/>
      <c r="C204" s="12"/>
      <c r="D204" s="19"/>
      <c r="E204" s="19"/>
      <c r="F204" s="19"/>
    </row>
    <row r="205" spans="1:6" s="12" customFormat="1" ht="16.5" customHeight="1">
      <c r="A205" s="2"/>
      <c r="B205" s="2"/>
      <c r="C205" s="2"/>
      <c r="D205" s="19"/>
      <c r="E205" s="19"/>
      <c r="F205" s="19"/>
    </row>
    <row r="206" spans="4:6" s="2" customFormat="1" ht="16.5" customHeight="1">
      <c r="D206" s="20"/>
      <c r="E206" s="20"/>
      <c r="F206" s="20"/>
    </row>
    <row r="207" spans="1:6" s="2" customFormat="1" ht="16.5" customHeight="1">
      <c r="A207" s="21"/>
      <c r="B207" s="21"/>
      <c r="C207" s="21"/>
      <c r="D207" s="20"/>
      <c r="E207" s="20"/>
      <c r="F207" s="20"/>
    </row>
    <row r="208" spans="1:6" ht="14.25">
      <c r="A208" s="21"/>
      <c r="B208" s="21"/>
      <c r="C208" s="21"/>
      <c r="D208" s="18"/>
      <c r="E208" s="18"/>
      <c r="F208" s="18"/>
    </row>
    <row r="209" spans="1:6" ht="13.5">
      <c r="A209" s="21"/>
      <c r="B209" s="21"/>
      <c r="C209" s="21"/>
      <c r="D209" s="19"/>
      <c r="E209" s="19"/>
      <c r="F209" s="19"/>
    </row>
    <row r="210" spans="1:6" ht="13.5">
      <c r="A210" s="21"/>
      <c r="B210" s="21"/>
      <c r="C210" s="21"/>
      <c r="D210" s="19"/>
      <c r="E210" s="19"/>
      <c r="F210" s="19"/>
    </row>
    <row r="211" spans="1:6" ht="13.5">
      <c r="A211" s="21"/>
      <c r="B211" s="21"/>
      <c r="C211" s="21"/>
      <c r="D211" s="20"/>
      <c r="E211" s="20"/>
      <c r="F211" s="20"/>
    </row>
    <row r="212" spans="1:6" ht="14.25">
      <c r="A212" s="21"/>
      <c r="B212" s="21"/>
      <c r="C212" s="21"/>
      <c r="D212" s="18"/>
      <c r="E212" s="18"/>
      <c r="F212" s="18"/>
    </row>
    <row r="213" spans="1:6" ht="13.5">
      <c r="A213" s="21"/>
      <c r="B213" s="21"/>
      <c r="C213" s="21"/>
      <c r="D213" s="19"/>
      <c r="E213" s="19"/>
      <c r="F213" s="19"/>
    </row>
    <row r="214" spans="1:6" ht="14.25">
      <c r="A214" s="21"/>
      <c r="B214" s="21"/>
      <c r="C214" s="21"/>
      <c r="D214" s="18"/>
      <c r="E214" s="18"/>
      <c r="F214" s="18"/>
    </row>
    <row r="215" spans="1:6" ht="13.5">
      <c r="A215" s="21"/>
      <c r="B215" s="21"/>
      <c r="C215" s="21"/>
      <c r="D215" s="19"/>
      <c r="E215" s="19"/>
      <c r="F215" s="19"/>
    </row>
    <row r="216" spans="1:6" ht="13.5">
      <c r="A216" s="21"/>
      <c r="B216" s="21"/>
      <c r="C216" s="21"/>
      <c r="D216" s="19"/>
      <c r="E216" s="19"/>
      <c r="F216" s="19"/>
    </row>
    <row r="217" spans="1:6" ht="13.5">
      <c r="A217" s="21"/>
      <c r="B217" s="21"/>
      <c r="C217" s="21"/>
      <c r="D217" s="19"/>
      <c r="E217" s="19"/>
      <c r="F217" s="19"/>
    </row>
    <row r="218" spans="1:6" ht="13.5">
      <c r="A218" s="21"/>
      <c r="B218" s="21"/>
      <c r="C218" s="21"/>
      <c r="D218" s="20"/>
      <c r="E218" s="20"/>
      <c r="F218" s="20"/>
    </row>
    <row r="219" spans="1:6" ht="14.25">
      <c r="A219" s="21"/>
      <c r="B219" s="21"/>
      <c r="C219" s="21"/>
      <c r="D219" s="18"/>
      <c r="E219" s="18"/>
      <c r="F219" s="18"/>
    </row>
    <row r="220" spans="1:6" ht="13.5">
      <c r="A220" s="21"/>
      <c r="B220" s="21"/>
      <c r="C220" s="21"/>
      <c r="D220" s="19"/>
      <c r="E220" s="19"/>
      <c r="F220" s="19"/>
    </row>
    <row r="221" spans="1:6" ht="13.5">
      <c r="A221" s="21"/>
      <c r="B221" s="21"/>
      <c r="C221" s="21"/>
      <c r="D221" s="20"/>
      <c r="E221" s="20"/>
      <c r="F221" s="20"/>
    </row>
    <row r="222" spans="1:6" ht="14.25">
      <c r="A222" s="21"/>
      <c r="B222" s="21"/>
      <c r="C222" s="21"/>
      <c r="D222" s="18"/>
      <c r="E222" s="18"/>
      <c r="F222" s="18"/>
    </row>
    <row r="223" spans="1:6" ht="13.5">
      <c r="A223" s="21"/>
      <c r="B223" s="21"/>
      <c r="C223" s="21"/>
      <c r="D223" s="19"/>
      <c r="E223" s="19"/>
      <c r="F223" s="19"/>
    </row>
    <row r="224" spans="1:6" ht="13.5">
      <c r="A224" s="21"/>
      <c r="B224" s="21"/>
      <c r="C224" s="21"/>
      <c r="D224" s="19"/>
      <c r="E224" s="19"/>
      <c r="F224" s="19"/>
    </row>
    <row r="225" spans="1:6" ht="14.25">
      <c r="A225" s="21"/>
      <c r="B225" s="21"/>
      <c r="C225" s="21"/>
      <c r="D225" s="18"/>
      <c r="E225" s="18"/>
      <c r="F225" s="18"/>
    </row>
    <row r="226" spans="1:6" ht="13.5">
      <c r="A226" s="21"/>
      <c r="B226" s="21"/>
      <c r="C226" s="21"/>
      <c r="D226" s="19"/>
      <c r="E226" s="19"/>
      <c r="F226" s="19"/>
    </row>
    <row r="227" spans="1:6" ht="13.5">
      <c r="A227" s="21"/>
      <c r="B227" s="21"/>
      <c r="C227" s="21"/>
      <c r="D227" s="19"/>
      <c r="E227" s="19"/>
      <c r="F227" s="19"/>
    </row>
    <row r="228" spans="1:6" ht="13.5">
      <c r="A228" s="21"/>
      <c r="B228" s="21"/>
      <c r="C228" s="21"/>
      <c r="D228" s="19"/>
      <c r="E228" s="19"/>
      <c r="F228" s="19"/>
    </row>
    <row r="229" spans="1:6" ht="13.5">
      <c r="A229" s="21"/>
      <c r="B229" s="21"/>
      <c r="C229" s="21"/>
      <c r="D229" s="19"/>
      <c r="E229" s="19"/>
      <c r="F229" s="19"/>
    </row>
    <row r="230" spans="1:6" ht="13.5">
      <c r="A230" s="21"/>
      <c r="B230" s="21"/>
      <c r="C230" s="21"/>
      <c r="D230" s="19"/>
      <c r="E230" s="19"/>
      <c r="F230" s="19"/>
    </row>
    <row r="231" spans="1:6" ht="13.5">
      <c r="A231" s="21"/>
      <c r="B231" s="21"/>
      <c r="C231" s="21"/>
      <c r="D231" s="19"/>
      <c r="E231" s="19"/>
      <c r="F231" s="19"/>
    </row>
    <row r="232" spans="1:6" ht="13.5">
      <c r="A232" s="21"/>
      <c r="B232" s="21"/>
      <c r="C232" s="21"/>
      <c r="D232" s="19"/>
      <c r="E232" s="19"/>
      <c r="F232" s="19"/>
    </row>
    <row r="233" spans="1:6" ht="13.5">
      <c r="A233" s="21"/>
      <c r="B233" s="21"/>
      <c r="C233" s="21"/>
      <c r="D233" s="20"/>
      <c r="E233" s="20"/>
      <c r="F233" s="20"/>
    </row>
    <row r="234" spans="1:6" ht="14.25">
      <c r="A234" s="21"/>
      <c r="B234" s="21"/>
      <c r="C234" s="21"/>
      <c r="D234" s="18"/>
      <c r="E234" s="18"/>
      <c r="F234" s="18"/>
    </row>
    <row r="235" spans="1:6" ht="13.5">
      <c r="A235" s="21"/>
      <c r="B235" s="21"/>
      <c r="C235" s="21"/>
      <c r="D235" s="19"/>
      <c r="E235" s="19"/>
      <c r="F235" s="19"/>
    </row>
    <row r="236" spans="1:6" ht="13.5">
      <c r="A236" s="21"/>
      <c r="B236" s="21"/>
      <c r="C236" s="21"/>
      <c r="D236" s="19"/>
      <c r="E236" s="19"/>
      <c r="F236" s="19"/>
    </row>
    <row r="237" spans="1:6" ht="13.5">
      <c r="A237" s="21"/>
      <c r="B237" s="21"/>
      <c r="C237" s="21"/>
      <c r="D237" s="19"/>
      <c r="E237" s="19"/>
      <c r="F237" s="19"/>
    </row>
    <row r="238" spans="1:6" ht="13.5">
      <c r="A238" s="21"/>
      <c r="B238" s="21"/>
      <c r="C238" s="21"/>
      <c r="D238" s="19"/>
      <c r="E238" s="19"/>
      <c r="F238" s="19"/>
    </row>
    <row r="239" spans="1:6" ht="13.5">
      <c r="A239" s="21"/>
      <c r="B239" s="21"/>
      <c r="C239" s="21"/>
      <c r="D239" s="19"/>
      <c r="E239" s="19"/>
      <c r="F239" s="19"/>
    </row>
    <row r="240" spans="1:6" ht="13.5">
      <c r="A240" s="21"/>
      <c r="B240" s="21"/>
      <c r="C240" s="21"/>
      <c r="D240" s="20"/>
      <c r="E240" s="20"/>
      <c r="F240" s="20"/>
    </row>
    <row r="241" spans="1:6" ht="14.25">
      <c r="A241" s="21"/>
      <c r="B241" s="21"/>
      <c r="C241" s="21"/>
      <c r="D241" s="18"/>
      <c r="E241" s="18"/>
      <c r="F241" s="18"/>
    </row>
    <row r="242" spans="1:6" ht="13.5">
      <c r="A242" s="21"/>
      <c r="B242" s="21"/>
      <c r="C242" s="21"/>
      <c r="D242" s="19"/>
      <c r="E242" s="19"/>
      <c r="F242" s="19"/>
    </row>
    <row r="243" spans="1:6" ht="13.5">
      <c r="A243" s="21"/>
      <c r="B243" s="21"/>
      <c r="C243" s="21"/>
      <c r="D243" s="19"/>
      <c r="E243" s="19"/>
      <c r="F243" s="19"/>
    </row>
    <row r="244" spans="1:6" ht="13.5">
      <c r="A244" s="21"/>
      <c r="B244" s="21"/>
      <c r="C244" s="21"/>
      <c r="D244" s="19"/>
      <c r="E244" s="19"/>
      <c r="F244" s="19"/>
    </row>
    <row r="245" spans="1:6" ht="14.25">
      <c r="A245" s="21"/>
      <c r="B245" s="21"/>
      <c r="C245" s="21"/>
      <c r="D245" s="18"/>
      <c r="E245" s="18"/>
      <c r="F245" s="18"/>
    </row>
    <row r="246" spans="1:6" ht="13.5">
      <c r="A246" s="21"/>
      <c r="B246" s="21"/>
      <c r="C246" s="21"/>
      <c r="D246" s="19"/>
      <c r="E246" s="19"/>
      <c r="F246" s="19"/>
    </row>
    <row r="247" spans="1:6" ht="13.5">
      <c r="A247" s="21"/>
      <c r="B247" s="21"/>
      <c r="C247" s="21"/>
      <c r="D247" s="19"/>
      <c r="E247" s="19"/>
      <c r="F247" s="19"/>
    </row>
    <row r="248" spans="1:6" ht="13.5">
      <c r="A248" s="21"/>
      <c r="B248" s="21"/>
      <c r="C248" s="21"/>
      <c r="D248" s="19"/>
      <c r="E248" s="19"/>
      <c r="F248" s="19"/>
    </row>
    <row r="249" spans="1:6" ht="13.5">
      <c r="A249" s="21"/>
      <c r="B249" s="21"/>
      <c r="C249" s="21"/>
      <c r="D249" s="19"/>
      <c r="E249" s="19"/>
      <c r="F249" s="19"/>
    </row>
    <row r="250" spans="1:6" ht="13.5">
      <c r="A250" s="21"/>
      <c r="B250" s="21"/>
      <c r="C250" s="21"/>
      <c r="D250" s="19"/>
      <c r="E250" s="19"/>
      <c r="F250" s="19"/>
    </row>
    <row r="251" spans="1:6" ht="13.5">
      <c r="A251" s="21"/>
      <c r="B251" s="21"/>
      <c r="C251" s="21"/>
      <c r="D251" s="20"/>
      <c r="E251" s="20"/>
      <c r="F251" s="20"/>
    </row>
    <row r="252" spans="1:6" ht="14.25">
      <c r="A252" s="21"/>
      <c r="B252" s="21"/>
      <c r="C252" s="21"/>
      <c r="D252" s="18"/>
      <c r="E252" s="18"/>
      <c r="F252" s="18"/>
    </row>
    <row r="253" spans="4:6" ht="13.5">
      <c r="D253" s="19"/>
      <c r="E253" s="19"/>
      <c r="F253" s="19"/>
    </row>
    <row r="254" spans="4:6" ht="13.5">
      <c r="D254" s="19"/>
      <c r="E254" s="19"/>
      <c r="F254" s="19"/>
    </row>
    <row r="255" spans="4:6" ht="14.25">
      <c r="D255" s="18"/>
      <c r="E255" s="18"/>
      <c r="F255" s="18"/>
    </row>
    <row r="256" spans="4:6" ht="13.5">
      <c r="D256" s="19"/>
      <c r="E256" s="19"/>
      <c r="F256" s="19"/>
    </row>
    <row r="257" spans="4:6" ht="13.5">
      <c r="D257" s="19"/>
      <c r="E257" s="19"/>
      <c r="F257" s="19"/>
    </row>
  </sheetData>
  <sheetProtection/>
  <printOptions horizontalCentered="1"/>
  <pageMargins left="0.11811023622047245" right="0.11811023622047245" top="0.7874015748031497" bottom="0.7874015748031497" header="0.31496062992125984" footer="0.31496062992125984"/>
  <pageSetup fitToHeight="4" fitToWidth="1" horizontalDpi="600" verticalDpi="600" orientation="landscape" paperSize="9" scale="80" r:id="rId1"/>
  <headerFooter>
    <oddHeader>&amp;C&amp;"-,Grassetto"A.P.S.P. "S. Spirito - Fondazine Montel" - Pergine Valsugana (TN)
STATO PATRIMONIALE AL 31/12/2021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 Floriani</dc:creator>
  <cp:keywords/>
  <dc:description/>
  <cp:lastModifiedBy>Cristina Bolgia</cp:lastModifiedBy>
  <dcterms:created xsi:type="dcterms:W3CDTF">2022-05-19T13:10:23Z</dcterms:created>
  <dcterms:modified xsi:type="dcterms:W3CDTF">2022-05-23T12:14:56Z</dcterms:modified>
  <cp:category/>
  <cp:version/>
  <cp:contentType/>
  <cp:contentStatus/>
</cp:coreProperties>
</file>